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spdmflsrv03\SPDMFLSRV03\Compartilhada_ADM\CENTRO DE TECNOLOGIA E INCLUSÃO\2 - CTI DV_SRLM HUMAITA\Site\Conteúdo Acesso a Informação\1. Atividades e Resultados - Planilhas de Produção\"/>
    </mc:Choice>
  </mc:AlternateContent>
  <xr:revisionPtr revIDLastSave="0" documentId="13_ncr:1_{AFFF200E-13EE-4D1A-9D4E-1CE6FF36E78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rodução - SRLM Humaitá   2024" sheetId="5" r:id="rId1"/>
    <sheet name="Planilha1" sheetId="6" r:id="rId2"/>
  </sheets>
  <definedNames>
    <definedName name="_xlnm.Print_Area" localSheetId="0">'Produção - SRLM Humaitá   2024'!$A$1:$Z$31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Y23" i="5" l="1"/>
  <c r="X23" i="5"/>
  <c r="Y22" i="5"/>
  <c r="X22" i="5"/>
  <c r="Y21" i="5"/>
  <c r="X21" i="5"/>
  <c r="Y20" i="5"/>
  <c r="X20" i="5"/>
  <c r="Y19" i="5"/>
  <c r="X19" i="5"/>
  <c r="Y18" i="5"/>
  <c r="X18" i="5"/>
  <c r="Y17" i="5"/>
  <c r="X17" i="5"/>
  <c r="Y16" i="5"/>
  <c r="X16" i="5"/>
  <c r="Y15" i="5"/>
  <c r="X15" i="5"/>
  <c r="Y11" i="5"/>
  <c r="X11" i="5"/>
  <c r="Y10" i="5"/>
  <c r="X10" i="5"/>
  <c r="Y9" i="5"/>
  <c r="X9" i="5"/>
  <c r="Y8" i="5"/>
  <c r="X8" i="5"/>
  <c r="Z23" i="5" l="1"/>
  <c r="Z21" i="5"/>
  <c r="Z9" i="5"/>
  <c r="Z10" i="5"/>
  <c r="Z17" i="5" l="1"/>
  <c r="Z16" i="5"/>
  <c r="Z18" i="5"/>
  <c r="Z19" i="5"/>
  <c r="Z15" i="5"/>
  <c r="Z22" i="5"/>
  <c r="Z11" i="5"/>
  <c r="C8" i="6"/>
  <c r="B8" i="6"/>
  <c r="Z8" i="5" l="1"/>
</calcChain>
</file>

<file path=xl/sharedStrings.xml><?xml version="1.0" encoding="utf-8"?>
<sst xmlns="http://schemas.openxmlformats.org/spreadsheetml/2006/main" count="144" uniqueCount="50">
  <si>
    <t>TOTAL</t>
  </si>
  <si>
    <t>OSS/SPDM – Associação Paulista para o Desenvolvimento da Medicina</t>
  </si>
  <si>
    <t>ATIVIDADES</t>
  </si>
  <si>
    <t>SERVIÇO DE AVALIAÇÃO E TRIAGEM</t>
  </si>
  <si>
    <t>ORIENTAÇÃO FAMILIAR</t>
  </si>
  <si>
    <t>APOIO A EDUCAÇÃO</t>
  </si>
  <si>
    <t>APOIO A AUTONOMIA E INDEPENDÊNCIA</t>
  </si>
  <si>
    <t>APOIO A INCLUSÃO NO TRABALHO</t>
  </si>
  <si>
    <t>LAZER E CULTURA</t>
  </si>
  <si>
    <t>DESCRIÇÃO PROCEDIMENTO</t>
  </si>
  <si>
    <t>PROGRAMA REABILITAÇÃO VISUAL</t>
  </si>
  <si>
    <t>SERVIÇO DE AVALIAÇÃO</t>
  </si>
  <si>
    <t xml:space="preserve">N.º DE PESSOAS </t>
  </si>
  <si>
    <t xml:space="preserve">N.º ATENDIMENTOS </t>
  </si>
  <si>
    <t>ATENDIMENTO TERAPEUTICO REABILITACIONAL*</t>
  </si>
  <si>
    <t>N.º DE PESSOAS EM PROGRAMA REABILITAÇÃO</t>
  </si>
  <si>
    <t>DESCRIÇÃO ATIVIDADE</t>
  </si>
  <si>
    <t>PROGRAMA DE APOIO À INCLUSÃO</t>
  </si>
  <si>
    <t>N.º DE PESSOAS</t>
  </si>
  <si>
    <t>N.º TURMAS</t>
  </si>
  <si>
    <t>N.º ATENDIMENTOS</t>
  </si>
  <si>
    <t>APOIO AO TRABALHO</t>
  </si>
  <si>
    <t>N.º DE PESSOAS (ENTREVISTAS)</t>
  </si>
  <si>
    <t>N.º CURRICULUM ANALISADO</t>
  </si>
  <si>
    <t>AÇÕES CULTURAIS, RECREATIVAS E LAZER</t>
  </si>
  <si>
    <t>TELEAPOIO</t>
  </si>
  <si>
    <t>SRLM JD Humaitá</t>
  </si>
  <si>
    <t>Difusão conhecimento</t>
  </si>
  <si>
    <t>N.º PESSOAS</t>
  </si>
  <si>
    <t>N.º TURMA</t>
  </si>
  <si>
    <t>Janeiro</t>
  </si>
  <si>
    <t>Cont.</t>
  </si>
  <si>
    <t>Real.</t>
  </si>
  <si>
    <t>Fevereiro</t>
  </si>
  <si>
    <t>Março</t>
  </si>
  <si>
    <t>Abril</t>
  </si>
  <si>
    <t>Total</t>
  </si>
  <si>
    <t>%</t>
  </si>
  <si>
    <t>N.º DE EMPRESAS (1)</t>
  </si>
  <si>
    <t xml:space="preserve"> 2 - CURSO DE FORMAÇÃO DE ORIENTAÇÃO E MOBILIDADE* - META ANUAL - 1 TURMA COM 40 PESSOAS INSCRITAS</t>
  </si>
  <si>
    <t>CURSO DE FORMAÇÃO DE ORIENTAÇÃO E MOBILIDADE (2)</t>
  </si>
  <si>
    <t>Fonte: TASY</t>
  </si>
  <si>
    <t>Maio</t>
  </si>
  <si>
    <t>Junho</t>
  </si>
  <si>
    <t>Julho</t>
  </si>
  <si>
    <t>Agosto</t>
  </si>
  <si>
    <t>-</t>
  </si>
  <si>
    <t xml:space="preserve"> 1- EMPRESAS - META ANUAL - ATÉ JUL/2024 ATENDER 10 EMPRESAS  (ATENDIDAS 12 EMPRESAS -  20% ACIMA DO PACTUADO) - PLANO DE TRABALHO 2º SEMESTRE 2024 - ATENDER 5 EMPRESAS</t>
  </si>
  <si>
    <t>Setembro</t>
  </si>
  <si>
    <t>Outubro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</si>
</sst>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Arial"/>
      <family val="2"/>
    </font>
    <font>
      <sz val="8"/>
      <name val="Calibri"/>
      <family val="2"/>
      <scheme val="minor"/>
    </font>
    <font>
      <b/>
      <sz val="10"/>
      <color rgb="FF000000"/>
      <name val="Calibri"/>
      <family val="2"/>
    </font>
    <font>
      <b/>
      <sz val="10"/>
      <name val="Arial Unicode MS"/>
    </font>
    <font>
      <b/>
      <sz val="10"/>
      <name val="Calibri"/>
      <family val="2"/>
    </font>
    <font>
      <sz val="8"/>
      <color rgb="FF000000"/>
      <name val="Calibri"/>
      <family val="2"/>
    </font>
    <font>
      <sz val="8"/>
      <name val="Arial Unicode MS"/>
      <family val="2"/>
    </font>
    <font>
      <sz val="18"/>
      <color theme="3"/>
      <name val="Cambria"/>
      <family val="2"/>
      <scheme val="maj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rgb="FFFF0000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1"/>
      <color rgb="FF006100"/>
      <name val="Arial"/>
      <family val="2"/>
    </font>
    <font>
      <sz val="11"/>
      <color rgb="FF9C0006"/>
      <name val="Arial"/>
      <family val="2"/>
    </font>
    <font>
      <sz val="11"/>
      <color rgb="FF9C5700"/>
      <name val="Arial"/>
      <family val="2"/>
    </font>
    <font>
      <sz val="11"/>
      <color rgb="FF3F3F76"/>
      <name val="Arial"/>
      <family val="2"/>
    </font>
    <font>
      <b/>
      <sz val="11"/>
      <color rgb="FF3F3F3F"/>
      <name val="Arial"/>
      <family val="2"/>
    </font>
    <font>
      <b/>
      <sz val="11"/>
      <color rgb="FFFA7D00"/>
      <name val="Arial"/>
      <family val="2"/>
    </font>
    <font>
      <sz val="11"/>
      <color rgb="FFFA7D00"/>
      <name val="Arial"/>
      <family val="2"/>
    </font>
    <font>
      <b/>
      <sz val="11"/>
      <color theme="0"/>
      <name val="Arial"/>
      <family val="2"/>
    </font>
    <font>
      <i/>
      <sz val="11"/>
      <color rgb="FF7F7F7F"/>
      <name val="Arial"/>
      <family val="2"/>
    </font>
    <font>
      <sz val="11"/>
      <color theme="0"/>
      <name val="Arial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</fonts>
  <fills count="35">
    <fill>
      <patternFill patternType="none"/>
    </fill>
    <fill>
      <patternFill patternType="gray125"/>
    </fill>
    <fill>
      <patternFill patternType="solid">
        <fgColor theme="9" tint="0.79998168889431442"/>
        <bgColor indexed="65"/>
      </patternFill>
    </fill>
    <fill>
      <patternFill patternType="solid">
        <fgColor rgb="FFE2EFDA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auto="1"/>
      </top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</borders>
  <cellStyleXfs count="44">
    <xf numFmtId="0" fontId="0" fillId="0" borderId="0"/>
    <xf numFmtId="0" fontId="1" fillId="2" borderId="0" applyNumberFormat="0" applyBorder="0" applyAlignment="0" applyProtection="0"/>
    <xf numFmtId="0" fontId="13" fillId="0" borderId="0" applyNumberFormat="0" applyFill="0" applyBorder="0" applyAlignment="0" applyProtection="0"/>
    <xf numFmtId="0" fontId="17" fillId="0" borderId="32" applyNumberFormat="0" applyFill="0" applyAlignment="0" applyProtection="0"/>
    <xf numFmtId="0" fontId="18" fillId="0" borderId="33" applyNumberFormat="0" applyFill="0" applyAlignment="0" applyProtection="0"/>
    <xf numFmtId="0" fontId="19" fillId="0" borderId="34" applyNumberFormat="0" applyFill="0" applyAlignment="0" applyProtection="0"/>
    <xf numFmtId="0" fontId="19" fillId="0" borderId="0" applyNumberFormat="0" applyFill="0" applyBorder="0" applyAlignment="0" applyProtection="0"/>
    <xf numFmtId="0" fontId="20" fillId="4" borderId="0" applyNumberFormat="0" applyBorder="0" applyAlignment="0" applyProtection="0"/>
    <xf numFmtId="0" fontId="21" fillId="5" borderId="0" applyNumberFormat="0" applyBorder="0" applyAlignment="0" applyProtection="0"/>
    <xf numFmtId="0" fontId="22" fillId="6" borderId="0" applyNumberFormat="0" applyBorder="0" applyAlignment="0" applyProtection="0"/>
    <xf numFmtId="0" fontId="23" fillId="7" borderId="35" applyNumberFormat="0" applyAlignment="0" applyProtection="0"/>
    <xf numFmtId="0" fontId="24" fillId="8" borderId="36" applyNumberFormat="0" applyAlignment="0" applyProtection="0"/>
    <xf numFmtId="0" fontId="25" fillId="8" borderId="35" applyNumberFormat="0" applyAlignment="0" applyProtection="0"/>
    <xf numFmtId="0" fontId="26" fillId="0" borderId="37" applyNumberFormat="0" applyFill="0" applyAlignment="0" applyProtection="0"/>
    <xf numFmtId="0" fontId="27" fillId="9" borderId="38" applyNumberFormat="0" applyAlignment="0" applyProtection="0"/>
    <xf numFmtId="0" fontId="16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5" fillId="0" borderId="40" applyNumberFormat="0" applyFill="0" applyAlignment="0" applyProtection="0"/>
    <xf numFmtId="0" fontId="29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29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29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1" borderId="0" applyNumberFormat="0" applyBorder="0" applyAlignment="0" applyProtection="0"/>
    <xf numFmtId="0" fontId="14" fillId="22" borderId="0" applyNumberFormat="0" applyBorder="0" applyAlignment="0" applyProtection="0"/>
    <xf numFmtId="0" fontId="29" fillId="23" borderId="0" applyNumberFormat="0" applyBorder="0" applyAlignment="0" applyProtection="0"/>
    <xf numFmtId="0" fontId="14" fillId="24" borderId="0" applyNumberFormat="0" applyBorder="0" applyAlignment="0" applyProtection="0"/>
    <xf numFmtId="0" fontId="14" fillId="25" borderId="0" applyNumberFormat="0" applyBorder="0" applyAlignment="0" applyProtection="0"/>
    <xf numFmtId="0" fontId="14" fillId="26" borderId="0" applyNumberFormat="0" applyBorder="0" applyAlignment="0" applyProtection="0"/>
    <xf numFmtId="0" fontId="29" fillId="27" borderId="0" applyNumberFormat="0" applyBorder="0" applyAlignment="0" applyProtection="0"/>
    <xf numFmtId="0" fontId="14" fillId="28" borderId="0" applyNumberFormat="0" applyBorder="0" applyAlignment="0" applyProtection="0"/>
    <xf numFmtId="0" fontId="14" fillId="29" borderId="0" applyNumberFormat="0" applyBorder="0" applyAlignment="0" applyProtection="0"/>
    <xf numFmtId="0" fontId="14" fillId="30" borderId="0" applyNumberFormat="0" applyBorder="0" applyAlignment="0" applyProtection="0"/>
    <xf numFmtId="0" fontId="29" fillId="31" borderId="0" applyNumberFormat="0" applyBorder="0" applyAlignment="0" applyProtection="0"/>
    <xf numFmtId="0" fontId="14" fillId="32" borderId="0" applyNumberFormat="0" applyBorder="0" applyAlignment="0" applyProtection="0"/>
    <xf numFmtId="0" fontId="14" fillId="33" borderId="0" applyNumberFormat="0" applyBorder="0" applyAlignment="0" applyProtection="0"/>
    <xf numFmtId="0" fontId="14" fillId="0" borderId="0"/>
    <xf numFmtId="0" fontId="14" fillId="10" borderId="39" applyNumberFormat="0" applyFont="0" applyAlignment="0" applyProtection="0"/>
    <xf numFmtId="0" fontId="14" fillId="2" borderId="0" applyNumberFormat="0" applyBorder="0" applyAlignment="0" applyProtection="0"/>
  </cellStyleXfs>
  <cellXfs count="144">
    <xf numFmtId="0" fontId="0" fillId="0" borderId="0" xfId="0"/>
    <xf numFmtId="0" fontId="8" fillId="0" borderId="3" xfId="0" applyFont="1" applyBorder="1" applyAlignment="1">
      <alignment vertical="center"/>
    </xf>
    <xf numFmtId="3" fontId="9" fillId="0" borderId="10" xfId="0" applyNumberFormat="1" applyFont="1" applyBorder="1" applyAlignment="1">
      <alignment horizontal="center" vertical="center"/>
    </xf>
    <xf numFmtId="0" fontId="11" fillId="0" borderId="8" xfId="0" applyFont="1" applyBorder="1" applyAlignment="1">
      <alignment vertical="center"/>
    </xf>
    <xf numFmtId="3" fontId="12" fillId="0" borderId="1" xfId="0" applyNumberFormat="1" applyFont="1" applyBorder="1" applyAlignment="1">
      <alignment horizontal="center"/>
    </xf>
    <xf numFmtId="0" fontId="11" fillId="0" borderId="31" xfId="0" applyFont="1" applyBorder="1" applyAlignment="1">
      <alignment vertical="center"/>
    </xf>
    <xf numFmtId="3" fontId="12" fillId="0" borderId="2" xfId="0" applyNumberFormat="1" applyFont="1" applyBorder="1" applyAlignment="1">
      <alignment horizontal="center"/>
    </xf>
    <xf numFmtId="0" fontId="10" fillId="3" borderId="3" xfId="0" applyFont="1" applyFill="1" applyBorder="1" applyAlignment="1">
      <alignment horizontal="center" vertical="center" wrapText="1"/>
    </xf>
    <xf numFmtId="0" fontId="10" fillId="3" borderId="10" xfId="0" applyFont="1" applyFill="1" applyBorder="1" applyAlignment="1">
      <alignment horizontal="center" vertical="center" wrapText="1"/>
    </xf>
    <xf numFmtId="0" fontId="10" fillId="3" borderId="21" xfId="0" applyFont="1" applyFill="1" applyBorder="1" applyAlignment="1">
      <alignment horizontal="center" vertical="center" wrapText="1"/>
    </xf>
    <xf numFmtId="3" fontId="12" fillId="0" borderId="13" xfId="0" applyNumberFormat="1" applyFont="1" applyBorder="1" applyAlignment="1">
      <alignment horizontal="center"/>
    </xf>
    <xf numFmtId="3" fontId="12" fillId="0" borderId="24" xfId="0" applyNumberFormat="1" applyFont="1" applyBorder="1" applyAlignment="1">
      <alignment horizontal="center"/>
    </xf>
    <xf numFmtId="0" fontId="11" fillId="0" borderId="26" xfId="0" applyFont="1" applyBorder="1" applyAlignment="1">
      <alignment vertical="center"/>
    </xf>
    <xf numFmtId="3" fontId="12" fillId="0" borderId="30" xfId="0" applyNumberFormat="1" applyFont="1" applyBorder="1" applyAlignment="1">
      <alignment horizontal="center"/>
    </xf>
    <xf numFmtId="3" fontId="12" fillId="0" borderId="27" xfId="0" applyNumberFormat="1" applyFont="1" applyBorder="1" applyAlignment="1">
      <alignment horizontal="center"/>
    </xf>
    <xf numFmtId="3" fontId="9" fillId="0" borderId="2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17" fontId="3" fillId="0" borderId="20" xfId="0" applyNumberFormat="1" applyFont="1" applyBorder="1" applyAlignment="1">
      <alignment horizontal="center" vertical="center"/>
    </xf>
    <xf numFmtId="17" fontId="3" fillId="0" borderId="44" xfId="0" applyNumberFormat="1" applyFont="1" applyBorder="1" applyAlignment="1">
      <alignment horizontal="center" vertical="center"/>
    </xf>
    <xf numFmtId="0" fontId="0" fillId="0" borderId="16" xfId="1" applyFont="1" applyFill="1" applyBorder="1"/>
    <xf numFmtId="0" fontId="0" fillId="0" borderId="16" xfId="0" applyBorder="1" applyAlignment="1">
      <alignment horizontal="center"/>
    </xf>
    <xf numFmtId="0" fontId="0" fillId="0" borderId="7" xfId="0" applyBorder="1"/>
    <xf numFmtId="0" fontId="0" fillId="0" borderId="9" xfId="1" applyFont="1" applyFill="1" applyBorder="1"/>
    <xf numFmtId="0" fontId="0" fillId="0" borderId="9" xfId="0" applyBorder="1" applyAlignment="1">
      <alignment horizontal="center"/>
    </xf>
    <xf numFmtId="0" fontId="0" fillId="0" borderId="45" xfId="0" applyBorder="1"/>
    <xf numFmtId="0" fontId="0" fillId="0" borderId="16" xfId="1" applyFont="1" applyFill="1" applyBorder="1" applyAlignment="1">
      <alignment wrapText="1"/>
    </xf>
    <xf numFmtId="0" fontId="0" fillId="0" borderId="18" xfId="1" applyFont="1" applyFill="1" applyBorder="1"/>
    <xf numFmtId="0" fontId="0" fillId="0" borderId="18" xfId="0" applyBorder="1" applyAlignment="1">
      <alignment horizontal="center"/>
    </xf>
    <xf numFmtId="0" fontId="0" fillId="0" borderId="30" xfId="0" applyBorder="1"/>
    <xf numFmtId="0" fontId="0" fillId="0" borderId="2" xfId="0" applyBorder="1"/>
    <xf numFmtId="17" fontId="3" fillId="0" borderId="11" xfId="0" applyNumberFormat="1" applyFont="1" applyBorder="1" applyAlignment="1">
      <alignment horizontal="center" vertical="center"/>
    </xf>
    <xf numFmtId="0" fontId="0" fillId="0" borderId="28" xfId="1" applyFont="1" applyFill="1" applyBorder="1"/>
    <xf numFmtId="0" fontId="0" fillId="0" borderId="28" xfId="0" applyBorder="1" applyAlignment="1">
      <alignment horizontal="center"/>
    </xf>
    <xf numFmtId="0" fontId="0" fillId="0" borderId="15" xfId="1" applyFont="1" applyFill="1" applyBorder="1"/>
    <xf numFmtId="0" fontId="0" fillId="0" borderId="29" xfId="0" applyBorder="1" applyAlignment="1">
      <alignment horizontal="center"/>
    </xf>
    <xf numFmtId="0" fontId="0" fillId="0" borderId="1" xfId="0" applyBorder="1"/>
    <xf numFmtId="0" fontId="0" fillId="0" borderId="25" xfId="1" applyFont="1" applyFill="1" applyBorder="1"/>
    <xf numFmtId="0" fontId="0" fillId="0" borderId="17" xfId="0" applyBorder="1" applyAlignment="1">
      <alignment horizontal="center"/>
    </xf>
    <xf numFmtId="0" fontId="1" fillId="0" borderId="28" xfId="1" applyFill="1" applyBorder="1"/>
    <xf numFmtId="0" fontId="1" fillId="0" borderId="42" xfId="1" applyFill="1" applyBorder="1"/>
    <xf numFmtId="0" fontId="1" fillId="0" borderId="17" xfId="1" applyFill="1" applyBorder="1"/>
    <xf numFmtId="0" fontId="0" fillId="0" borderId="17" xfId="1" applyFont="1" applyFill="1" applyBorder="1"/>
    <xf numFmtId="0" fontId="0" fillId="0" borderId="11" xfId="0" applyBorder="1" applyAlignment="1">
      <alignment horizontal="center"/>
    </xf>
    <xf numFmtId="0" fontId="0" fillId="0" borderId="10" xfId="0" applyBorder="1"/>
    <xf numFmtId="0" fontId="0" fillId="0" borderId="28" xfId="1" applyFont="1" applyFill="1" applyBorder="1" applyAlignment="1">
      <alignment vertical="center" wrapText="1"/>
    </xf>
    <xf numFmtId="0" fontId="0" fillId="0" borderId="17" xfId="1" applyFont="1" applyFill="1" applyBorder="1" applyAlignment="1">
      <alignment vertical="center" wrapText="1"/>
    </xf>
    <xf numFmtId="0" fontId="0" fillId="0" borderId="15" xfId="0" applyBorder="1" applyAlignment="1">
      <alignment horizontal="center"/>
    </xf>
    <xf numFmtId="0" fontId="0" fillId="0" borderId="6" xfId="1" applyFont="1" applyFill="1" applyBorder="1" applyAlignment="1">
      <alignment horizontal="center" vertical="center"/>
    </xf>
    <xf numFmtId="0" fontId="0" fillId="0" borderId="26" xfId="1" applyFont="1" applyFill="1" applyBorder="1" applyAlignment="1">
      <alignment horizontal="center" vertical="center"/>
    </xf>
    <xf numFmtId="0" fontId="0" fillId="0" borderId="49" xfId="0" applyBorder="1"/>
    <xf numFmtId="0" fontId="0" fillId="0" borderId="48" xfId="0" applyBorder="1"/>
    <xf numFmtId="0" fontId="0" fillId="0" borderId="51" xfId="0" applyBorder="1"/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6" xfId="0" applyFont="1" applyBorder="1" applyAlignment="1">
      <alignment horizontal="center"/>
    </xf>
    <xf numFmtId="0" fontId="4" fillId="0" borderId="45" xfId="0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4" fillId="0" borderId="30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0" xfId="0" applyBorder="1" applyAlignment="1">
      <alignment horizontal="center"/>
    </xf>
    <xf numFmtId="17" fontId="3" fillId="0" borderId="43" xfId="0" applyNumberFormat="1" applyFont="1" applyBorder="1" applyAlignment="1">
      <alignment horizontal="center" vertical="center"/>
    </xf>
    <xf numFmtId="17" fontId="3" fillId="0" borderId="53" xfId="0" applyNumberFormat="1" applyFont="1" applyBorder="1" applyAlignment="1">
      <alignment horizontal="center" vertical="center"/>
    </xf>
    <xf numFmtId="17" fontId="3" fillId="0" borderId="48" xfId="0" applyNumberFormat="1" applyFont="1" applyBorder="1" applyAlignment="1">
      <alignment horizontal="center" vertical="center"/>
    </xf>
    <xf numFmtId="17" fontId="3" fillId="0" borderId="54" xfId="0" applyNumberFormat="1" applyFont="1" applyBorder="1" applyAlignment="1">
      <alignment horizontal="center" vertical="center"/>
    </xf>
    <xf numFmtId="0" fontId="0" fillId="0" borderId="50" xfId="0" applyBorder="1"/>
    <xf numFmtId="0" fontId="0" fillId="0" borderId="55" xfId="0" applyBorder="1"/>
    <xf numFmtId="17" fontId="3" fillId="0" borderId="3" xfId="0" applyNumberFormat="1" applyFont="1" applyBorder="1" applyAlignment="1">
      <alignment horizontal="center" vertical="center"/>
    </xf>
    <xf numFmtId="0" fontId="0" fillId="0" borderId="16" xfId="1" applyFont="1" applyFill="1" applyBorder="1" applyAlignment="1">
      <alignment horizontal="center" vertical="center"/>
    </xf>
    <xf numFmtId="0" fontId="0" fillId="0" borderId="18" xfId="1" applyFont="1" applyFill="1" applyBorder="1" applyAlignment="1">
      <alignment horizontal="center" vertical="center"/>
    </xf>
    <xf numFmtId="17" fontId="3" fillId="0" borderId="57" xfId="0" applyNumberFormat="1" applyFont="1" applyBorder="1" applyAlignment="1">
      <alignment horizontal="center" vertical="center"/>
    </xf>
    <xf numFmtId="0" fontId="0" fillId="0" borderId="12" xfId="1" applyFont="1" applyFill="1" applyBorder="1" applyAlignment="1">
      <alignment horizontal="center" vertical="center"/>
    </xf>
    <xf numFmtId="0" fontId="0" fillId="0" borderId="27" xfId="1" applyFont="1" applyFill="1" applyBorder="1" applyAlignment="1">
      <alignment horizontal="center" vertical="center"/>
    </xf>
    <xf numFmtId="17" fontId="3" fillId="0" borderId="4" xfId="0" applyNumberFormat="1" applyFont="1" applyBorder="1" applyAlignment="1">
      <alignment horizontal="center" vertical="center"/>
    </xf>
    <xf numFmtId="0" fontId="0" fillId="0" borderId="56" xfId="0" applyBorder="1"/>
    <xf numFmtId="1" fontId="2" fillId="34" borderId="28" xfId="0" applyNumberFormat="1" applyFont="1" applyFill="1" applyBorder="1" applyAlignment="1">
      <alignment horizontal="center"/>
    </xf>
    <xf numFmtId="1" fontId="2" fillId="34" borderId="29" xfId="0" applyNumberFormat="1" applyFont="1" applyFill="1" applyBorder="1" applyAlignment="1">
      <alignment horizontal="center"/>
    </xf>
    <xf numFmtId="1" fontId="2" fillId="34" borderId="17" xfId="0" applyNumberFormat="1" applyFont="1" applyFill="1" applyBorder="1" applyAlignment="1">
      <alignment horizontal="center"/>
    </xf>
    <xf numFmtId="0" fontId="2" fillId="0" borderId="28" xfId="1" applyFont="1" applyFill="1" applyBorder="1" applyAlignment="1">
      <alignment horizontal="center" vertical="center"/>
    </xf>
    <xf numFmtId="0" fontId="2" fillId="0" borderId="17" xfId="1" applyFont="1" applyFill="1" applyBorder="1" applyAlignment="1">
      <alignment horizontal="center" vertical="center"/>
    </xf>
    <xf numFmtId="0" fontId="31" fillId="0" borderId="0" xfId="0" applyFont="1" applyAlignment="1">
      <alignment horizontal="center" wrapText="1"/>
    </xf>
    <xf numFmtId="0" fontId="30" fillId="0" borderId="0" xfId="0" applyFont="1" applyAlignment="1">
      <alignment horizontal="center" wrapText="1"/>
    </xf>
    <xf numFmtId="3" fontId="30" fillId="0" borderId="0" xfId="0" applyNumberFormat="1" applyFont="1" applyAlignment="1">
      <alignment horizontal="center" wrapText="1"/>
    </xf>
    <xf numFmtId="1" fontId="0" fillId="0" borderId="28" xfId="0" applyNumberFormat="1" applyBorder="1" applyAlignment="1">
      <alignment horizontal="center"/>
    </xf>
    <xf numFmtId="1" fontId="0" fillId="0" borderId="17" xfId="0" applyNumberFormat="1" applyBorder="1" applyAlignment="1">
      <alignment horizontal="center"/>
    </xf>
    <xf numFmtId="17" fontId="3" fillId="0" borderId="41" xfId="0" applyNumberFormat="1" applyFont="1" applyBorder="1" applyAlignment="1">
      <alignment horizontal="center" vertical="center"/>
    </xf>
    <xf numFmtId="0" fontId="0" fillId="0" borderId="6" xfId="0" applyBorder="1"/>
    <xf numFmtId="0" fontId="0" fillId="0" borderId="12" xfId="0" applyBorder="1"/>
    <xf numFmtId="0" fontId="0" fillId="0" borderId="46" xfId="0" applyBorder="1"/>
    <xf numFmtId="0" fontId="0" fillId="0" borderId="58" xfId="0" applyBorder="1"/>
    <xf numFmtId="0" fontId="0" fillId="0" borderId="26" xfId="0" applyBorder="1"/>
    <xf numFmtId="0" fontId="0" fillId="0" borderId="27" xfId="0" applyBorder="1"/>
    <xf numFmtId="0" fontId="0" fillId="0" borderId="8" xfId="0" applyBorder="1"/>
    <xf numFmtId="0" fontId="0" fillId="0" borderId="24" xfId="0" applyBorder="1"/>
    <xf numFmtId="0" fontId="0" fillId="0" borderId="31" xfId="0" applyBorder="1"/>
    <xf numFmtId="0" fontId="0" fillId="0" borderId="13" xfId="0" applyBorder="1"/>
    <xf numFmtId="0" fontId="0" fillId="0" borderId="3" xfId="0" applyBorder="1"/>
    <xf numFmtId="0" fontId="0" fillId="0" borderId="21" xfId="0" applyBorder="1"/>
    <xf numFmtId="0" fontId="1" fillId="0" borderId="6" xfId="1" applyFill="1" applyBorder="1" applyAlignment="1">
      <alignment horizontal="right" vertical="center"/>
    </xf>
    <xf numFmtId="0" fontId="1" fillId="0" borderId="26" xfId="1" applyFill="1" applyBorder="1" applyAlignment="1">
      <alignment horizontal="right" vertical="center"/>
    </xf>
    <xf numFmtId="0" fontId="0" fillId="0" borderId="59" xfId="0" applyBorder="1"/>
    <xf numFmtId="0" fontId="0" fillId="0" borderId="60" xfId="0" applyBorder="1"/>
    <xf numFmtId="0" fontId="0" fillId="0" borderId="61" xfId="0" applyBorder="1"/>
    <xf numFmtId="0" fontId="0" fillId="0" borderId="62" xfId="0" applyBorder="1"/>
    <xf numFmtId="0" fontId="0" fillId="0" borderId="63" xfId="0" applyBorder="1"/>
    <xf numFmtId="1" fontId="2" fillId="34" borderId="4" xfId="0" applyNumberFormat="1" applyFont="1" applyFill="1" applyBorder="1" applyAlignment="1">
      <alignment horizontal="center"/>
    </xf>
    <xf numFmtId="0" fontId="0" fillId="0" borderId="20" xfId="1" applyFont="1" applyFill="1" applyBorder="1" applyAlignment="1">
      <alignment horizontal="left" vertical="center"/>
    </xf>
    <xf numFmtId="0" fontId="0" fillId="0" borderId="22" xfId="1" applyFont="1" applyFill="1" applyBorder="1" applyAlignment="1">
      <alignment horizontal="left" vertical="center"/>
    </xf>
    <xf numFmtId="0" fontId="0" fillId="0" borderId="25" xfId="1" applyFont="1" applyFill="1" applyBorder="1" applyAlignment="1">
      <alignment horizontal="left" vertical="center"/>
    </xf>
    <xf numFmtId="0" fontId="0" fillId="0" borderId="20" xfId="0" applyBorder="1" applyAlignment="1">
      <alignment horizontal="center" vertical="center" textRotation="90" wrapText="1"/>
    </xf>
    <xf numFmtId="0" fontId="0" fillId="0" borderId="22" xfId="0" applyBorder="1" applyAlignment="1">
      <alignment horizontal="center" vertical="center" textRotation="90" wrapText="1"/>
    </xf>
    <xf numFmtId="0" fontId="0" fillId="0" borderId="25" xfId="0" applyBorder="1" applyAlignment="1">
      <alignment horizontal="center" vertical="center" textRotation="90" wrapText="1"/>
    </xf>
    <xf numFmtId="17" fontId="3" fillId="0" borderId="53" xfId="0" applyNumberFormat="1" applyFont="1" applyBorder="1" applyAlignment="1">
      <alignment horizontal="center" vertical="center"/>
    </xf>
    <xf numFmtId="17" fontId="3" fillId="0" borderId="43" xfId="0" applyNumberFormat="1" applyFont="1" applyBorder="1" applyAlignment="1">
      <alignment horizontal="center" vertical="center"/>
    </xf>
    <xf numFmtId="0" fontId="1" fillId="0" borderId="5" xfId="1" applyFill="1" applyBorder="1" applyAlignment="1">
      <alignment horizontal="center" vertical="center"/>
    </xf>
    <xf numFmtId="0" fontId="1" fillId="0" borderId="14" xfId="1" applyFill="1" applyBorder="1" applyAlignment="1">
      <alignment horizontal="center" vertical="center"/>
    </xf>
    <xf numFmtId="0" fontId="1" fillId="0" borderId="41" xfId="1" applyFill="1" applyBorder="1" applyAlignment="1">
      <alignment horizontal="center" vertical="center"/>
    </xf>
    <xf numFmtId="0" fontId="1" fillId="0" borderId="47" xfId="1" applyFill="1" applyBorder="1" applyAlignment="1">
      <alignment horizontal="center" vertical="center"/>
    </xf>
    <xf numFmtId="0" fontId="1" fillId="0" borderId="56" xfId="1" applyFill="1" applyBorder="1" applyAlignment="1">
      <alignment horizontal="center" vertical="center"/>
    </xf>
    <xf numFmtId="0" fontId="1" fillId="0" borderId="19" xfId="1" applyFill="1" applyBorder="1" applyAlignment="1">
      <alignment horizontal="center" vertical="center"/>
    </xf>
    <xf numFmtId="17" fontId="3" fillId="0" borderId="52" xfId="0" applyNumberFormat="1" applyFont="1" applyBorder="1" applyAlignment="1">
      <alignment horizontal="center" vertical="center"/>
    </xf>
    <xf numFmtId="17" fontId="3" fillId="0" borderId="48" xfId="0" applyNumberFormat="1" applyFont="1" applyBorder="1" applyAlignment="1">
      <alignment horizontal="center" vertical="center"/>
    </xf>
    <xf numFmtId="17" fontId="3" fillId="0" borderId="4" xfId="0" applyNumberFormat="1" applyFont="1" applyBorder="1" applyAlignment="1">
      <alignment horizontal="center" vertical="center"/>
    </xf>
    <xf numFmtId="0" fontId="0" fillId="0" borderId="28" xfId="1" applyFont="1" applyFill="1" applyBorder="1" applyAlignment="1">
      <alignment horizontal="left" vertical="center"/>
    </xf>
    <xf numFmtId="0" fontId="0" fillId="0" borderId="17" xfId="1" applyFont="1" applyFill="1" applyBorder="1" applyAlignment="1">
      <alignment horizontal="left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0" fillId="0" borderId="42" xfId="1" applyFont="1" applyFill="1" applyBorder="1" applyAlignment="1">
      <alignment horizontal="left" vertical="center"/>
    </xf>
    <xf numFmtId="0" fontId="0" fillId="0" borderId="5" xfId="1" applyFont="1" applyFill="1" applyBorder="1" applyAlignment="1">
      <alignment horizontal="center" vertical="center" wrapText="1"/>
    </xf>
    <xf numFmtId="0" fontId="0" fillId="0" borderId="47" xfId="1" applyFont="1" applyFill="1" applyBorder="1" applyAlignment="1">
      <alignment horizontal="center" vertical="center" wrapText="1"/>
    </xf>
    <xf numFmtId="17" fontId="3" fillId="0" borderId="5" xfId="0" applyNumberFormat="1" applyFont="1" applyBorder="1" applyAlignment="1">
      <alignment horizontal="center" vertical="center"/>
    </xf>
    <xf numFmtId="17" fontId="3" fillId="0" borderId="14" xfId="0" applyNumberFormat="1" applyFont="1" applyBorder="1" applyAlignment="1">
      <alignment horizontal="center" vertical="center"/>
    </xf>
    <xf numFmtId="17" fontId="3" fillId="0" borderId="41" xfId="0" applyNumberFormat="1" applyFont="1" applyBorder="1" applyAlignment="1">
      <alignment horizontal="center" vertical="center"/>
    </xf>
    <xf numFmtId="0" fontId="31" fillId="0" borderId="0" xfId="0" applyFont="1" applyAlignment="1">
      <alignment horizontal="center" wrapText="1"/>
    </xf>
    <xf numFmtId="17" fontId="3" fillId="0" borderId="54" xfId="0" applyNumberFormat="1" applyFont="1" applyBorder="1" applyAlignment="1">
      <alignment horizontal="center" vertical="center"/>
    </xf>
    <xf numFmtId="17" fontId="3" fillId="0" borderId="44" xfId="0" applyNumberFormat="1" applyFont="1" applyBorder="1" applyAlignment="1">
      <alignment horizontal="center" vertical="center"/>
    </xf>
  </cellXfs>
  <cellStyles count="44">
    <cellStyle name="20% - Ênfase1 2" xfId="19" xr:uid="{00000000-0005-0000-0000-00002F000000}"/>
    <cellStyle name="20% - Ênfase2 2" xfId="23" xr:uid="{00000000-0005-0000-0000-000030000000}"/>
    <cellStyle name="20% - Ênfase3 2" xfId="27" xr:uid="{00000000-0005-0000-0000-000031000000}"/>
    <cellStyle name="20% - Ênfase4 2" xfId="31" xr:uid="{00000000-0005-0000-0000-000032000000}"/>
    <cellStyle name="20% - Ênfase5 2" xfId="35" xr:uid="{00000000-0005-0000-0000-000033000000}"/>
    <cellStyle name="20% - Ênfase6" xfId="1" builtinId="50"/>
    <cellStyle name="20% - Ênfase6 2" xfId="43" xr:uid="{6D83377F-60E2-4B35-AED1-2A94F89E6252}"/>
    <cellStyle name="40% - Ênfase1 2" xfId="20" xr:uid="{00000000-0005-0000-0000-000035000000}"/>
    <cellStyle name="40% - Ênfase2 2" xfId="24" xr:uid="{00000000-0005-0000-0000-000036000000}"/>
    <cellStyle name="40% - Ênfase3 2" xfId="28" xr:uid="{00000000-0005-0000-0000-000037000000}"/>
    <cellStyle name="40% - Ênfase4 2" xfId="32" xr:uid="{00000000-0005-0000-0000-000038000000}"/>
    <cellStyle name="40% - Ênfase5 2" xfId="36" xr:uid="{00000000-0005-0000-0000-000039000000}"/>
    <cellStyle name="40% - Ênfase6 2" xfId="39" xr:uid="{00000000-0005-0000-0000-00003A000000}"/>
    <cellStyle name="60% - Ênfase1 2" xfId="21" xr:uid="{00000000-0005-0000-0000-00003B000000}"/>
    <cellStyle name="60% - Ênfase2 2" xfId="25" xr:uid="{00000000-0005-0000-0000-00003C000000}"/>
    <cellStyle name="60% - Ênfase3 2" xfId="29" xr:uid="{00000000-0005-0000-0000-00003D000000}"/>
    <cellStyle name="60% - Ênfase4 2" xfId="33" xr:uid="{00000000-0005-0000-0000-00003E000000}"/>
    <cellStyle name="60% - Ênfase5 2" xfId="37" xr:uid="{00000000-0005-0000-0000-00003F000000}"/>
    <cellStyle name="60% - Ênfase6 2" xfId="40" xr:uid="{00000000-0005-0000-0000-000040000000}"/>
    <cellStyle name="Bom 2" xfId="7" xr:uid="{00000000-0005-0000-0000-000041000000}"/>
    <cellStyle name="Cálculo 2" xfId="12" xr:uid="{00000000-0005-0000-0000-000042000000}"/>
    <cellStyle name="Célula de Verificação 2" xfId="14" xr:uid="{00000000-0005-0000-0000-000043000000}"/>
    <cellStyle name="Célula Vinculada 2" xfId="13" xr:uid="{00000000-0005-0000-0000-000044000000}"/>
    <cellStyle name="Ênfase1 2" xfId="18" xr:uid="{00000000-0005-0000-0000-000045000000}"/>
    <cellStyle name="Ênfase2 2" xfId="22" xr:uid="{00000000-0005-0000-0000-000046000000}"/>
    <cellStyle name="Ênfase3 2" xfId="26" xr:uid="{00000000-0005-0000-0000-000047000000}"/>
    <cellStyle name="Ênfase4 2" xfId="30" xr:uid="{00000000-0005-0000-0000-000048000000}"/>
    <cellStyle name="Ênfase5 2" xfId="34" xr:uid="{00000000-0005-0000-0000-000049000000}"/>
    <cellStyle name="Ênfase6 2" xfId="38" xr:uid="{00000000-0005-0000-0000-00004A000000}"/>
    <cellStyle name="Entrada 2" xfId="10" xr:uid="{00000000-0005-0000-0000-00004B000000}"/>
    <cellStyle name="Neutro 2" xfId="9" xr:uid="{00000000-0005-0000-0000-00004C000000}"/>
    <cellStyle name="Normal" xfId="0" builtinId="0"/>
    <cellStyle name="Normal 2" xfId="41" xr:uid="{3882334F-589E-4D03-9988-5A653E519481}"/>
    <cellStyle name="Nota 2" xfId="42" xr:uid="{16848892-6BF8-4A43-B706-967953B3AE32}"/>
    <cellStyle name="Ruim 2" xfId="8" xr:uid="{00000000-0005-0000-0000-00004F000000}"/>
    <cellStyle name="Saída 2" xfId="11" xr:uid="{00000000-0005-0000-0000-000050000000}"/>
    <cellStyle name="Texto de Aviso 2" xfId="15" xr:uid="{00000000-0005-0000-0000-000051000000}"/>
    <cellStyle name="Texto Explicativo 2" xfId="16" xr:uid="{00000000-0005-0000-0000-000052000000}"/>
    <cellStyle name="Título" xfId="2" builtinId="15" customBuiltin="1"/>
    <cellStyle name="Título 1 2" xfId="3" xr:uid="{00000000-0005-0000-0000-000053000000}"/>
    <cellStyle name="Título 2 2" xfId="4" xr:uid="{00000000-0005-0000-0000-000054000000}"/>
    <cellStyle name="Título 3 2" xfId="5" xr:uid="{00000000-0005-0000-0000-000055000000}"/>
    <cellStyle name="Título 4 2" xfId="6" xr:uid="{00000000-0005-0000-0000-000056000000}"/>
    <cellStyle name="Total 2" xfId="17" xr:uid="{00000000-0005-0000-0000-00005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24</xdr:col>
      <xdr:colOff>95250</xdr:colOff>
      <xdr:row>0</xdr:row>
      <xdr:rowOff>115753</xdr:rowOff>
    </xdr:from>
    <xdr:to>
      <xdr:col>25</xdr:col>
      <xdr:colOff>357932</xdr:colOff>
      <xdr:row>4</xdr:row>
      <xdr:rowOff>19050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F1393758-BB49-41F6-983A-9E8663562A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306550" y="115753"/>
          <a:ext cx="700832" cy="674822"/>
        </a:xfrm>
        <a:prstGeom prst="rect">
          <a:avLst/>
        </a:prstGeom>
      </xdr:spPr>
    </xdr:pic>
    <xdr:clientData/>
  </xdr:twoCellAnchor>
  <xdr:twoCellAnchor editAs="oneCell">
    <xdr:from>
      <xdr:col>0</xdr:col>
      <xdr:colOff>257175</xdr:colOff>
      <xdr:row>0</xdr:row>
      <xdr:rowOff>57150</xdr:rowOff>
    </xdr:from>
    <xdr:to>
      <xdr:col>1</xdr:col>
      <xdr:colOff>247650</xdr:colOff>
      <xdr:row>4</xdr:row>
      <xdr:rowOff>28575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8034DD17-D4CA-4635-A671-D7E2C2BC44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57150"/>
          <a:ext cx="1066800" cy="742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AF31"/>
  <sheetViews>
    <sheetView showGridLines="0" tabSelected="1" topLeftCell="J9" zoomScaleNormal="100" zoomScaleSheetLayoutView="100" workbookViewId="0">
      <selection activeCell="W27" sqref="W27"/>
    </sheetView>
  </sheetViews>
  <sheetFormatPr defaultRowHeight="15"/>
  <cols>
    <col min="1" max="1" width="16.140625" customWidth="1"/>
    <col min="2" max="2" width="43.28515625" customWidth="1"/>
    <col min="3" max="3" width="47.42578125" customWidth="1"/>
    <col min="4" max="10" width="6.5703125" customWidth="1"/>
    <col min="11" max="11" width="5.42578125" bestFit="1" customWidth="1"/>
    <col min="12" max="12" width="6.5703125" customWidth="1"/>
    <col min="13" max="13" width="5.42578125" bestFit="1" customWidth="1"/>
    <col min="14" max="14" width="6.5703125" customWidth="1"/>
    <col min="15" max="15" width="5.42578125" bestFit="1" customWidth="1"/>
    <col min="16" max="16" width="6.5703125" customWidth="1"/>
    <col min="17" max="17" width="5.42578125" bestFit="1" customWidth="1"/>
    <col min="18" max="18" width="5.5703125" customWidth="1"/>
    <col min="19" max="20" width="6.42578125" customWidth="1"/>
    <col min="21" max="21" width="5.42578125" bestFit="1" customWidth="1"/>
    <col min="22" max="23" width="5.42578125" customWidth="1"/>
    <col min="24" max="24" width="5.7109375" bestFit="1" customWidth="1"/>
    <col min="25" max="26" width="6.5703125" customWidth="1"/>
  </cols>
  <sheetData>
    <row r="2" spans="1:32" ht="15.75">
      <c r="A2" s="133" t="s">
        <v>26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</row>
    <row r="3" spans="1:32">
      <c r="A3" s="134" t="s">
        <v>1</v>
      </c>
      <c r="B3" s="134"/>
      <c r="C3" s="134"/>
      <c r="D3" s="134"/>
      <c r="E3" s="134"/>
      <c r="F3" s="134"/>
      <c r="G3" s="134"/>
      <c r="H3" s="134"/>
      <c r="I3" s="134"/>
      <c r="J3" s="134"/>
      <c r="K3" s="134"/>
      <c r="L3" s="134"/>
      <c r="M3" s="134"/>
      <c r="N3" s="134"/>
      <c r="O3" s="134"/>
      <c r="P3" s="134"/>
      <c r="Q3" s="134"/>
      <c r="R3" s="134"/>
      <c r="S3" s="134"/>
      <c r="T3" s="134"/>
      <c r="U3" s="134"/>
      <c r="V3" s="134"/>
      <c r="W3" s="134"/>
      <c r="X3" s="134"/>
      <c r="Y3" s="134"/>
      <c r="Z3" s="134"/>
    </row>
    <row r="4" spans="1:32">
      <c r="A4" s="134">
        <v>2024</v>
      </c>
      <c r="B4" s="134"/>
      <c r="C4" s="134"/>
      <c r="D4" s="134"/>
      <c r="E4" s="134"/>
      <c r="F4" s="134"/>
      <c r="G4" s="134"/>
      <c r="H4" s="134"/>
      <c r="I4" s="134"/>
      <c r="J4" s="134"/>
      <c r="K4" s="134"/>
      <c r="L4" s="134"/>
      <c r="M4" s="134"/>
      <c r="N4" s="134"/>
      <c r="O4" s="134"/>
      <c r="P4" s="134"/>
      <c r="Q4" s="134"/>
      <c r="R4" s="134"/>
      <c r="S4" s="134"/>
      <c r="T4" s="134"/>
      <c r="U4" s="134"/>
      <c r="V4" s="134"/>
      <c r="W4" s="134"/>
      <c r="X4" s="134"/>
      <c r="Y4" s="134"/>
      <c r="Z4" s="134"/>
    </row>
    <row r="5" spans="1:32" ht="15.75" thickBot="1"/>
    <row r="6" spans="1:32" ht="15.75" thickBot="1">
      <c r="A6" s="122" t="s">
        <v>9</v>
      </c>
      <c r="B6" s="123"/>
      <c r="C6" s="124"/>
      <c r="D6" s="129" t="s">
        <v>30</v>
      </c>
      <c r="E6" s="121"/>
      <c r="F6" s="128" t="s">
        <v>33</v>
      </c>
      <c r="G6" s="121"/>
      <c r="H6" s="120" t="s">
        <v>34</v>
      </c>
      <c r="I6" s="121"/>
      <c r="J6" s="120" t="s">
        <v>35</v>
      </c>
      <c r="K6" s="121"/>
      <c r="L6" s="120" t="s">
        <v>42</v>
      </c>
      <c r="M6" s="121"/>
      <c r="N6" s="120" t="s">
        <v>43</v>
      </c>
      <c r="O6" s="121"/>
      <c r="P6" s="120" t="s">
        <v>44</v>
      </c>
      <c r="Q6" s="121"/>
      <c r="R6" s="120" t="s">
        <v>45</v>
      </c>
      <c r="S6" s="121"/>
      <c r="T6" s="120" t="s">
        <v>48</v>
      </c>
      <c r="U6" s="121"/>
      <c r="V6" s="120" t="s">
        <v>49</v>
      </c>
      <c r="W6" s="121"/>
      <c r="X6" s="142" t="s">
        <v>36</v>
      </c>
      <c r="Y6" s="139"/>
      <c r="Z6" s="143"/>
    </row>
    <row r="7" spans="1:32" ht="15.75" thickBot="1">
      <c r="A7" s="125"/>
      <c r="B7" s="126"/>
      <c r="C7" s="127"/>
      <c r="D7" s="18" t="s">
        <v>31</v>
      </c>
      <c r="E7" s="18" t="s">
        <v>32</v>
      </c>
      <c r="F7" s="18" t="s">
        <v>31</v>
      </c>
      <c r="G7" s="18" t="s">
        <v>32</v>
      </c>
      <c r="H7" s="18" t="s">
        <v>31</v>
      </c>
      <c r="I7" s="18" t="s">
        <v>32</v>
      </c>
      <c r="J7" s="18" t="s">
        <v>31</v>
      </c>
      <c r="K7" s="18" t="s">
        <v>32</v>
      </c>
      <c r="L7" s="18" t="s">
        <v>31</v>
      </c>
      <c r="M7" s="18" t="s">
        <v>32</v>
      </c>
      <c r="N7" s="18" t="s">
        <v>31</v>
      </c>
      <c r="O7" s="18" t="s">
        <v>32</v>
      </c>
      <c r="P7" s="18" t="s">
        <v>31</v>
      </c>
      <c r="Q7" s="18" t="s">
        <v>32</v>
      </c>
      <c r="R7" s="18" t="s">
        <v>31</v>
      </c>
      <c r="S7" s="18" t="s">
        <v>32</v>
      </c>
      <c r="T7" s="18" t="s">
        <v>31</v>
      </c>
      <c r="U7" s="18" t="s">
        <v>32</v>
      </c>
      <c r="V7" s="18" t="s">
        <v>31</v>
      </c>
      <c r="W7" s="18" t="s">
        <v>32</v>
      </c>
      <c r="X7" s="75" t="s">
        <v>31</v>
      </c>
      <c r="Y7" s="70" t="s">
        <v>32</v>
      </c>
      <c r="Z7" s="30" t="s">
        <v>37</v>
      </c>
    </row>
    <row r="8" spans="1:32">
      <c r="A8" s="117" t="s">
        <v>10</v>
      </c>
      <c r="B8" s="131" t="s">
        <v>11</v>
      </c>
      <c r="C8" s="19" t="s">
        <v>12</v>
      </c>
      <c r="D8" s="20">
        <v>16</v>
      </c>
      <c r="E8" s="52">
        <v>39</v>
      </c>
      <c r="F8" s="20">
        <v>16</v>
      </c>
      <c r="G8" s="53">
        <v>69</v>
      </c>
      <c r="H8" s="20">
        <v>16</v>
      </c>
      <c r="I8" s="53">
        <v>81</v>
      </c>
      <c r="J8" s="20">
        <v>16</v>
      </c>
      <c r="K8" s="53">
        <v>95</v>
      </c>
      <c r="L8" s="20">
        <v>16</v>
      </c>
      <c r="M8" s="53">
        <v>92</v>
      </c>
      <c r="N8" s="20">
        <v>16</v>
      </c>
      <c r="O8" s="21">
        <v>85</v>
      </c>
      <c r="P8" s="20">
        <v>16</v>
      </c>
      <c r="Q8" s="73">
        <v>86</v>
      </c>
      <c r="R8" s="94">
        <v>37</v>
      </c>
      <c r="S8" s="95">
        <v>104</v>
      </c>
      <c r="T8" s="94">
        <v>37</v>
      </c>
      <c r="U8" s="108">
        <v>61</v>
      </c>
      <c r="V8" s="94">
        <v>37</v>
      </c>
      <c r="W8" s="95">
        <v>78</v>
      </c>
      <c r="X8" s="58">
        <f>D8+F8+H8+J8+L8+N8+P8+R8+T8+V8</f>
        <v>223</v>
      </c>
      <c r="Y8" s="58">
        <f>E8+G8+I8+K8+M8+O8+Q8+S8+U8+W8</f>
        <v>790</v>
      </c>
      <c r="Z8" s="91">
        <f>(Y8/X8-1)*100</f>
        <v>254.26008968609867</v>
      </c>
      <c r="AE8" s="141"/>
      <c r="AF8" s="141"/>
    </row>
    <row r="9" spans="1:32" ht="15.75" thickBot="1">
      <c r="A9" s="118"/>
      <c r="B9" s="135"/>
      <c r="C9" s="22" t="s">
        <v>13</v>
      </c>
      <c r="D9" s="23">
        <v>100</v>
      </c>
      <c r="E9" s="54">
        <v>101</v>
      </c>
      <c r="F9" s="23">
        <v>100</v>
      </c>
      <c r="G9" s="55">
        <v>127</v>
      </c>
      <c r="H9" s="23">
        <v>100</v>
      </c>
      <c r="I9" s="55">
        <v>164</v>
      </c>
      <c r="J9" s="23">
        <v>100</v>
      </c>
      <c r="K9" s="55">
        <v>171</v>
      </c>
      <c r="L9" s="23">
        <v>100</v>
      </c>
      <c r="M9" s="55">
        <v>167</v>
      </c>
      <c r="N9" s="23">
        <v>100</v>
      </c>
      <c r="O9" s="24">
        <v>179</v>
      </c>
      <c r="P9" s="23">
        <v>100</v>
      </c>
      <c r="Q9" s="74">
        <v>146</v>
      </c>
      <c r="R9" s="96">
        <v>100</v>
      </c>
      <c r="S9" s="97">
        <v>179</v>
      </c>
      <c r="T9" s="96">
        <v>100</v>
      </c>
      <c r="U9" s="109">
        <v>114</v>
      </c>
      <c r="V9" s="96">
        <v>100</v>
      </c>
      <c r="W9" s="97">
        <v>161</v>
      </c>
      <c r="X9" s="62">
        <f t="shared" ref="X9:X11" si="0">D9+F9+H9+J9+L9+N9+P9+R9+T9+V9</f>
        <v>1000</v>
      </c>
      <c r="Y9" s="62">
        <f t="shared" ref="Y9:Y11" si="1">E9+G9+I9+K9+M9+O9+Q9+S9+U9+W9</f>
        <v>1509</v>
      </c>
      <c r="Z9" s="92">
        <f t="shared" ref="Z9:Z11" si="2">(Y9/X9-1)*100</f>
        <v>50.899999999999991</v>
      </c>
      <c r="AE9" s="88"/>
      <c r="AF9" s="88"/>
    </row>
    <row r="10" spans="1:32" ht="17.25" customHeight="1">
      <c r="A10" s="118"/>
      <c r="B10" s="131" t="s">
        <v>14</v>
      </c>
      <c r="C10" s="25" t="s">
        <v>15</v>
      </c>
      <c r="D10" s="20">
        <v>120</v>
      </c>
      <c r="E10" s="52">
        <v>170</v>
      </c>
      <c r="F10" s="20">
        <v>120</v>
      </c>
      <c r="G10" s="53">
        <v>192</v>
      </c>
      <c r="H10" s="20">
        <v>120</v>
      </c>
      <c r="I10" s="53">
        <v>173</v>
      </c>
      <c r="J10" s="20">
        <v>120</v>
      </c>
      <c r="K10" s="53">
        <v>198</v>
      </c>
      <c r="L10" s="20">
        <v>120</v>
      </c>
      <c r="M10" s="53">
        <v>181</v>
      </c>
      <c r="N10" s="20">
        <v>120</v>
      </c>
      <c r="O10" s="21">
        <v>179</v>
      </c>
      <c r="P10" s="20">
        <v>120</v>
      </c>
      <c r="Q10" s="73">
        <v>196</v>
      </c>
      <c r="R10" s="94">
        <v>130</v>
      </c>
      <c r="S10" s="95">
        <v>196</v>
      </c>
      <c r="T10" s="94">
        <v>130</v>
      </c>
      <c r="U10" s="108">
        <v>185</v>
      </c>
      <c r="V10" s="94">
        <v>130</v>
      </c>
      <c r="W10" s="95">
        <v>171</v>
      </c>
      <c r="X10" s="58">
        <f t="shared" si="0"/>
        <v>1230</v>
      </c>
      <c r="Y10" s="58">
        <f t="shared" si="1"/>
        <v>1841</v>
      </c>
      <c r="Z10" s="91">
        <f>(Y10/X10-1)*100</f>
        <v>49.674796747967484</v>
      </c>
      <c r="AE10" s="89"/>
      <c r="AF10" s="89"/>
    </row>
    <row r="11" spans="1:32" ht="15.75" thickBot="1">
      <c r="A11" s="119"/>
      <c r="B11" s="132"/>
      <c r="C11" s="26" t="s">
        <v>13</v>
      </c>
      <c r="D11" s="27">
        <v>300</v>
      </c>
      <c r="E11" s="56">
        <v>245</v>
      </c>
      <c r="F11" s="27">
        <v>300</v>
      </c>
      <c r="G11" s="57">
        <v>350</v>
      </c>
      <c r="H11" s="27">
        <v>300</v>
      </c>
      <c r="I11" s="57">
        <v>340</v>
      </c>
      <c r="J11" s="27">
        <v>300</v>
      </c>
      <c r="K11" s="57">
        <v>475</v>
      </c>
      <c r="L11" s="27">
        <v>300</v>
      </c>
      <c r="M11" s="57">
        <v>414</v>
      </c>
      <c r="N11" s="27">
        <v>300</v>
      </c>
      <c r="O11" s="28">
        <v>494</v>
      </c>
      <c r="P11" s="27">
        <v>300</v>
      </c>
      <c r="Q11" s="51">
        <v>358</v>
      </c>
      <c r="R11" s="98">
        <v>350</v>
      </c>
      <c r="S11" s="99">
        <v>409</v>
      </c>
      <c r="T11" s="98">
        <v>350</v>
      </c>
      <c r="U11" s="110">
        <v>429</v>
      </c>
      <c r="V11" s="98">
        <v>350</v>
      </c>
      <c r="W11" s="99">
        <v>533</v>
      </c>
      <c r="X11" s="62">
        <f t="shared" si="0"/>
        <v>3150</v>
      </c>
      <c r="Y11" s="62">
        <f t="shared" si="1"/>
        <v>4047</v>
      </c>
      <c r="Z11" s="92">
        <f t="shared" si="2"/>
        <v>28.476190476190478</v>
      </c>
      <c r="AE11" s="89"/>
      <c r="AF11" s="89"/>
    </row>
    <row r="12" spans="1:32" ht="15.75" thickBot="1">
      <c r="AE12" s="90"/>
      <c r="AF12" s="90"/>
    </row>
    <row r="13" spans="1:32" ht="15.75" thickBot="1">
      <c r="A13" s="122" t="s">
        <v>16</v>
      </c>
      <c r="B13" s="123"/>
      <c r="C13" s="124"/>
      <c r="D13" s="128" t="s">
        <v>30</v>
      </c>
      <c r="E13" s="121"/>
      <c r="F13" s="128" t="s">
        <v>33</v>
      </c>
      <c r="G13" s="129"/>
      <c r="H13" s="128" t="s">
        <v>34</v>
      </c>
      <c r="I13" s="130"/>
      <c r="J13" s="129" t="s">
        <v>35</v>
      </c>
      <c r="K13" s="121"/>
      <c r="L13" s="129" t="s">
        <v>42</v>
      </c>
      <c r="M13" s="121"/>
      <c r="N13" s="129" t="s">
        <v>43</v>
      </c>
      <c r="O13" s="121"/>
      <c r="P13" s="129" t="s">
        <v>44</v>
      </c>
      <c r="Q13" s="121"/>
      <c r="R13" s="120" t="s">
        <v>45</v>
      </c>
      <c r="S13" s="121"/>
      <c r="T13" s="120" t="s">
        <v>48</v>
      </c>
      <c r="U13" s="121"/>
      <c r="V13" s="120" t="s">
        <v>49</v>
      </c>
      <c r="W13" s="121"/>
      <c r="X13" s="128" t="s">
        <v>36</v>
      </c>
      <c r="Y13" s="129"/>
      <c r="Z13" s="130"/>
      <c r="AE13" s="90"/>
      <c r="AF13" s="90"/>
    </row>
    <row r="14" spans="1:32" ht="15.75" thickBot="1">
      <c r="A14" s="125"/>
      <c r="B14" s="126"/>
      <c r="C14" s="127"/>
      <c r="D14" s="18" t="s">
        <v>31</v>
      </c>
      <c r="E14" s="18" t="s">
        <v>32</v>
      </c>
      <c r="F14" s="18" t="s">
        <v>31</v>
      </c>
      <c r="G14" s="18" t="s">
        <v>32</v>
      </c>
      <c r="H14" s="18" t="s">
        <v>31</v>
      </c>
      <c r="I14" s="18" t="s">
        <v>32</v>
      </c>
      <c r="J14" s="18" t="s">
        <v>31</v>
      </c>
      <c r="K14" s="18" t="s">
        <v>32</v>
      </c>
      <c r="L14" s="18" t="s">
        <v>31</v>
      </c>
      <c r="M14" s="18" t="s">
        <v>32</v>
      </c>
      <c r="N14" s="18" t="s">
        <v>31</v>
      </c>
      <c r="O14" s="18" t="s">
        <v>32</v>
      </c>
      <c r="P14" s="18" t="s">
        <v>31</v>
      </c>
      <c r="Q14" s="18" t="s">
        <v>32</v>
      </c>
      <c r="R14" s="18" t="s">
        <v>31</v>
      </c>
      <c r="S14" s="18" t="s">
        <v>32</v>
      </c>
      <c r="T14" s="18" t="s">
        <v>31</v>
      </c>
      <c r="U14" s="18" t="s">
        <v>32</v>
      </c>
      <c r="V14" s="18" t="s">
        <v>31</v>
      </c>
      <c r="W14" s="18" t="s">
        <v>32</v>
      </c>
      <c r="X14" s="78" t="s">
        <v>31</v>
      </c>
      <c r="Y14" s="72" t="s">
        <v>32</v>
      </c>
      <c r="Z14" s="17" t="s">
        <v>37</v>
      </c>
      <c r="AE14" s="90"/>
      <c r="AF14" s="90"/>
    </row>
    <row r="15" spans="1:32">
      <c r="A15" s="117" t="s">
        <v>17</v>
      </c>
      <c r="B15" s="114" t="s">
        <v>5</v>
      </c>
      <c r="C15" s="31" t="s">
        <v>18</v>
      </c>
      <c r="D15" s="32">
        <v>10</v>
      </c>
      <c r="E15" s="58">
        <v>48</v>
      </c>
      <c r="F15" s="32">
        <v>10</v>
      </c>
      <c r="G15" s="59">
        <v>52</v>
      </c>
      <c r="H15" s="32">
        <v>10</v>
      </c>
      <c r="I15" s="59">
        <v>55</v>
      </c>
      <c r="J15" s="32">
        <v>10</v>
      </c>
      <c r="K15" s="59">
        <v>67</v>
      </c>
      <c r="L15" s="32">
        <v>10</v>
      </c>
      <c r="M15" s="59">
        <v>52</v>
      </c>
      <c r="N15" s="32">
        <v>10</v>
      </c>
      <c r="O15" s="21">
        <v>72</v>
      </c>
      <c r="P15" s="58">
        <v>10</v>
      </c>
      <c r="Q15" s="95">
        <v>59</v>
      </c>
      <c r="R15" s="94">
        <v>10</v>
      </c>
      <c r="S15" s="95">
        <v>84</v>
      </c>
      <c r="T15" s="94">
        <v>10</v>
      </c>
      <c r="U15" s="108">
        <v>90</v>
      </c>
      <c r="V15" s="94">
        <v>10</v>
      </c>
      <c r="W15" s="95">
        <v>93</v>
      </c>
      <c r="X15" s="58">
        <f t="shared" ref="X15:X23" si="3">D15+F15+H15+J15+L15+N15+P15+R15+T15+V15</f>
        <v>100</v>
      </c>
      <c r="Y15" s="58">
        <f t="shared" ref="Y15:Y23" si="4">E15+G15+I15+K15+M15+O15+Q15+S15+U15+W15</f>
        <v>672</v>
      </c>
      <c r="Z15" s="83">
        <f>(Y15/X15-1)*100</f>
        <v>572</v>
      </c>
    </row>
    <row r="16" spans="1:32">
      <c r="A16" s="118"/>
      <c r="B16" s="115"/>
      <c r="C16" s="33" t="s">
        <v>19</v>
      </c>
      <c r="D16" s="34">
        <v>2</v>
      </c>
      <c r="E16" s="60">
        <v>3</v>
      </c>
      <c r="F16" s="34">
        <v>2</v>
      </c>
      <c r="G16" s="61">
        <v>2</v>
      </c>
      <c r="H16" s="34">
        <v>2</v>
      </c>
      <c r="I16" s="61">
        <v>2</v>
      </c>
      <c r="J16" s="34">
        <v>2</v>
      </c>
      <c r="K16" s="61">
        <v>2</v>
      </c>
      <c r="L16" s="34">
        <v>2</v>
      </c>
      <c r="M16" s="61">
        <v>2</v>
      </c>
      <c r="N16" s="34">
        <v>2</v>
      </c>
      <c r="O16" s="35">
        <v>2</v>
      </c>
      <c r="P16" s="60">
        <v>2</v>
      </c>
      <c r="Q16" s="101">
        <v>2</v>
      </c>
      <c r="R16" s="100">
        <v>2</v>
      </c>
      <c r="S16" s="101">
        <v>2</v>
      </c>
      <c r="T16" s="100">
        <v>2</v>
      </c>
      <c r="U16" s="111">
        <v>3</v>
      </c>
      <c r="V16" s="100">
        <v>2</v>
      </c>
      <c r="W16" s="101">
        <v>3</v>
      </c>
      <c r="X16" s="60">
        <f t="shared" si="3"/>
        <v>20</v>
      </c>
      <c r="Y16" s="60">
        <f t="shared" si="4"/>
        <v>23</v>
      </c>
      <c r="Z16" s="84">
        <f>(Y16/X16-1)*100</f>
        <v>14.999999999999991</v>
      </c>
    </row>
    <row r="17" spans="1:26" ht="15.75" thickBot="1">
      <c r="A17" s="118"/>
      <c r="B17" s="116"/>
      <c r="C17" s="36" t="s">
        <v>20</v>
      </c>
      <c r="D17" s="37">
        <v>156</v>
      </c>
      <c r="E17" s="62">
        <v>114</v>
      </c>
      <c r="F17" s="37">
        <v>156</v>
      </c>
      <c r="G17" s="63">
        <v>156</v>
      </c>
      <c r="H17" s="37">
        <v>156</v>
      </c>
      <c r="I17" s="63">
        <v>171</v>
      </c>
      <c r="J17" s="37">
        <v>156</v>
      </c>
      <c r="K17" s="63">
        <v>165</v>
      </c>
      <c r="L17" s="37">
        <v>156</v>
      </c>
      <c r="M17" s="63">
        <v>159</v>
      </c>
      <c r="N17" s="37">
        <v>156</v>
      </c>
      <c r="O17" s="28">
        <v>170</v>
      </c>
      <c r="P17" s="62">
        <v>156</v>
      </c>
      <c r="Q17" s="99">
        <v>166</v>
      </c>
      <c r="R17" s="98">
        <v>156</v>
      </c>
      <c r="S17" s="99">
        <v>187</v>
      </c>
      <c r="T17" s="98">
        <v>156</v>
      </c>
      <c r="U17" s="110">
        <v>186</v>
      </c>
      <c r="V17" s="98">
        <v>156</v>
      </c>
      <c r="W17" s="99">
        <v>277</v>
      </c>
      <c r="X17" s="62">
        <f t="shared" si="3"/>
        <v>1560</v>
      </c>
      <c r="Y17" s="62">
        <f t="shared" si="4"/>
        <v>1751</v>
      </c>
      <c r="Z17" s="85">
        <f>(Y17/X17-1)*100</f>
        <v>12.243589743589745</v>
      </c>
    </row>
    <row r="18" spans="1:26">
      <c r="A18" s="118"/>
      <c r="B18" s="114" t="s">
        <v>21</v>
      </c>
      <c r="C18" s="38" t="s">
        <v>22</v>
      </c>
      <c r="D18" s="32">
        <v>12</v>
      </c>
      <c r="E18" s="64">
        <v>2</v>
      </c>
      <c r="F18" s="32">
        <v>12</v>
      </c>
      <c r="G18" s="59">
        <v>12</v>
      </c>
      <c r="H18" s="32">
        <v>12</v>
      </c>
      <c r="I18" s="59">
        <v>12</v>
      </c>
      <c r="J18" s="32">
        <v>12</v>
      </c>
      <c r="K18" s="59">
        <v>12</v>
      </c>
      <c r="L18" s="32">
        <v>12</v>
      </c>
      <c r="M18" s="59">
        <v>5</v>
      </c>
      <c r="N18" s="32">
        <v>12</v>
      </c>
      <c r="O18" s="21">
        <v>12</v>
      </c>
      <c r="P18" s="58">
        <v>12</v>
      </c>
      <c r="Q18" s="95">
        <v>15</v>
      </c>
      <c r="R18" s="94">
        <v>12</v>
      </c>
      <c r="S18" s="95">
        <v>24</v>
      </c>
      <c r="T18" s="94">
        <v>12</v>
      </c>
      <c r="U18" s="108">
        <v>12</v>
      </c>
      <c r="V18" s="94">
        <v>12</v>
      </c>
      <c r="W18" s="95">
        <v>18</v>
      </c>
      <c r="X18" s="58">
        <f t="shared" si="3"/>
        <v>120</v>
      </c>
      <c r="Y18" s="58">
        <f t="shared" si="4"/>
        <v>124</v>
      </c>
      <c r="Z18" s="83">
        <f>(Y18/X18-1)*100</f>
        <v>3.3333333333333437</v>
      </c>
    </row>
    <row r="19" spans="1:26">
      <c r="A19" s="118"/>
      <c r="B19" s="115"/>
      <c r="C19" s="39" t="s">
        <v>23</v>
      </c>
      <c r="D19" s="46">
        <v>36</v>
      </c>
      <c r="E19" s="65">
        <v>20</v>
      </c>
      <c r="F19" s="46">
        <v>36</v>
      </c>
      <c r="G19" s="66">
        <v>37</v>
      </c>
      <c r="H19" s="46">
        <v>36</v>
      </c>
      <c r="I19" s="66">
        <v>37</v>
      </c>
      <c r="J19" s="46">
        <v>36</v>
      </c>
      <c r="K19" s="66">
        <v>43</v>
      </c>
      <c r="L19" s="46">
        <v>36</v>
      </c>
      <c r="M19" s="66">
        <v>20</v>
      </c>
      <c r="N19" s="46">
        <v>36</v>
      </c>
      <c r="O19" s="29">
        <v>36</v>
      </c>
      <c r="P19" s="65">
        <v>36</v>
      </c>
      <c r="Q19" s="103">
        <v>50</v>
      </c>
      <c r="R19" s="102">
        <v>36</v>
      </c>
      <c r="S19" s="103">
        <v>38</v>
      </c>
      <c r="T19" s="102">
        <v>36</v>
      </c>
      <c r="U19" s="112">
        <v>37</v>
      </c>
      <c r="V19" s="102">
        <v>36</v>
      </c>
      <c r="W19" s="103">
        <v>74</v>
      </c>
      <c r="X19" s="60">
        <f t="shared" si="3"/>
        <v>360</v>
      </c>
      <c r="Y19" s="60">
        <f t="shared" si="4"/>
        <v>392</v>
      </c>
      <c r="Z19" s="84">
        <f>(Y19/X19-1)*100</f>
        <v>8.8888888888888786</v>
      </c>
    </row>
    <row r="20" spans="1:26" ht="15.75" thickBot="1">
      <c r="A20" s="118"/>
      <c r="B20" s="116"/>
      <c r="C20" s="40" t="s">
        <v>38</v>
      </c>
      <c r="D20" s="37">
        <v>10</v>
      </c>
      <c r="E20" s="62">
        <v>1</v>
      </c>
      <c r="F20" s="37">
        <v>10</v>
      </c>
      <c r="G20" s="63">
        <v>1</v>
      </c>
      <c r="H20" s="37">
        <v>10</v>
      </c>
      <c r="I20" s="63">
        <v>1</v>
      </c>
      <c r="J20" s="37">
        <v>10</v>
      </c>
      <c r="K20" s="63">
        <v>2</v>
      </c>
      <c r="L20" s="37">
        <v>10</v>
      </c>
      <c r="M20" s="63">
        <v>1</v>
      </c>
      <c r="N20" s="37">
        <v>10</v>
      </c>
      <c r="O20" s="28">
        <v>1</v>
      </c>
      <c r="P20" s="62">
        <v>10</v>
      </c>
      <c r="Q20" s="99">
        <v>5</v>
      </c>
      <c r="R20" s="98">
        <v>5</v>
      </c>
      <c r="S20" s="99">
        <v>3</v>
      </c>
      <c r="T20" s="98">
        <v>5</v>
      </c>
      <c r="U20" s="110">
        <v>0</v>
      </c>
      <c r="V20" s="98">
        <v>5</v>
      </c>
      <c r="W20" s="99">
        <v>6</v>
      </c>
      <c r="X20" s="62">
        <f t="shared" si="3"/>
        <v>85</v>
      </c>
      <c r="Y20" s="62">
        <f t="shared" si="4"/>
        <v>21</v>
      </c>
      <c r="Z20" s="85" t="s">
        <v>46</v>
      </c>
    </row>
    <row r="21" spans="1:26">
      <c r="A21" s="118"/>
      <c r="B21" s="114" t="s">
        <v>24</v>
      </c>
      <c r="C21" s="31" t="s">
        <v>18</v>
      </c>
      <c r="D21" s="32">
        <v>24</v>
      </c>
      <c r="E21" s="58">
        <v>24</v>
      </c>
      <c r="F21" s="32">
        <v>24</v>
      </c>
      <c r="G21" s="59">
        <v>39</v>
      </c>
      <c r="H21" s="32">
        <v>24</v>
      </c>
      <c r="I21" s="59">
        <v>41</v>
      </c>
      <c r="J21" s="32">
        <v>24</v>
      </c>
      <c r="K21" s="59">
        <v>44</v>
      </c>
      <c r="L21" s="32">
        <v>24</v>
      </c>
      <c r="M21" s="59">
        <v>50</v>
      </c>
      <c r="N21" s="32">
        <v>24</v>
      </c>
      <c r="O21" s="21">
        <v>61</v>
      </c>
      <c r="P21" s="58">
        <v>24</v>
      </c>
      <c r="Q21" s="95">
        <v>58</v>
      </c>
      <c r="R21" s="94">
        <v>24</v>
      </c>
      <c r="S21" s="95">
        <v>56</v>
      </c>
      <c r="T21" s="94">
        <v>24</v>
      </c>
      <c r="U21" s="108">
        <v>59</v>
      </c>
      <c r="V21" s="94">
        <v>24</v>
      </c>
      <c r="W21" s="95">
        <v>61</v>
      </c>
      <c r="X21" s="58">
        <f t="shared" si="3"/>
        <v>240</v>
      </c>
      <c r="Y21" s="58">
        <f t="shared" si="4"/>
        <v>493</v>
      </c>
      <c r="Z21" s="83">
        <f>(Y21/X21-1)*100</f>
        <v>105.41666666666667</v>
      </c>
    </row>
    <row r="22" spans="1:26" ht="15.75" thickBot="1">
      <c r="A22" s="118"/>
      <c r="B22" s="116"/>
      <c r="C22" s="41" t="s">
        <v>20</v>
      </c>
      <c r="D22" s="37">
        <v>120</v>
      </c>
      <c r="E22" s="62">
        <v>163</v>
      </c>
      <c r="F22" s="37">
        <v>120</v>
      </c>
      <c r="G22" s="63">
        <v>223</v>
      </c>
      <c r="H22" s="37">
        <v>120</v>
      </c>
      <c r="I22" s="63">
        <v>248</v>
      </c>
      <c r="J22" s="37">
        <v>120</v>
      </c>
      <c r="K22" s="63">
        <v>390</v>
      </c>
      <c r="L22" s="37">
        <v>120</v>
      </c>
      <c r="M22" s="63">
        <v>365</v>
      </c>
      <c r="N22" s="37">
        <v>120</v>
      </c>
      <c r="O22" s="24">
        <v>356</v>
      </c>
      <c r="P22" s="62">
        <v>120</v>
      </c>
      <c r="Q22" s="97">
        <v>394</v>
      </c>
      <c r="R22" s="98">
        <v>120</v>
      </c>
      <c r="S22" s="99">
        <v>442</v>
      </c>
      <c r="T22" s="98">
        <v>120</v>
      </c>
      <c r="U22" s="110">
        <v>372</v>
      </c>
      <c r="V22" s="98">
        <v>120</v>
      </c>
      <c r="W22" s="99">
        <v>384</v>
      </c>
      <c r="X22" s="62">
        <f t="shared" si="3"/>
        <v>1200</v>
      </c>
      <c r="Y22" s="62">
        <f t="shared" si="4"/>
        <v>3337</v>
      </c>
      <c r="Z22" s="85">
        <f>(Y22/X22-1)*100</f>
        <v>178.08333333333331</v>
      </c>
    </row>
    <row r="23" spans="1:26" ht="15.75" thickBot="1">
      <c r="A23" s="119"/>
      <c r="B23" s="36" t="s">
        <v>25</v>
      </c>
      <c r="C23" s="36" t="s">
        <v>20</v>
      </c>
      <c r="D23" s="42">
        <v>50</v>
      </c>
      <c r="E23" s="67">
        <v>50</v>
      </c>
      <c r="F23" s="42">
        <v>50</v>
      </c>
      <c r="G23" s="68">
        <v>57</v>
      </c>
      <c r="H23" s="42">
        <v>50</v>
      </c>
      <c r="I23" s="68">
        <v>54</v>
      </c>
      <c r="J23" s="42">
        <v>50</v>
      </c>
      <c r="K23" s="68">
        <v>78</v>
      </c>
      <c r="L23" s="42">
        <v>50</v>
      </c>
      <c r="M23" s="68">
        <v>51</v>
      </c>
      <c r="N23" s="42">
        <v>50</v>
      </c>
      <c r="O23" s="43">
        <v>60</v>
      </c>
      <c r="P23" s="67">
        <v>50</v>
      </c>
      <c r="Q23" s="105">
        <v>150</v>
      </c>
      <c r="R23" s="104">
        <v>0</v>
      </c>
      <c r="S23" s="105">
        <v>0</v>
      </c>
      <c r="T23" s="104">
        <v>0</v>
      </c>
      <c r="U23" s="50">
        <v>0</v>
      </c>
      <c r="V23" s="104">
        <v>0</v>
      </c>
      <c r="W23" s="105">
        <v>0</v>
      </c>
      <c r="X23" s="67">
        <f t="shared" si="3"/>
        <v>350</v>
      </c>
      <c r="Y23" s="67">
        <f t="shared" si="4"/>
        <v>500</v>
      </c>
      <c r="Z23" s="113">
        <f>(Y23/X23-1)*100</f>
        <v>42.857142857142861</v>
      </c>
    </row>
    <row r="24" spans="1:26" ht="15.75" thickBot="1">
      <c r="D24" s="16"/>
      <c r="E24" s="16"/>
      <c r="F24" s="16"/>
      <c r="G24" s="16"/>
      <c r="H24" s="16"/>
      <c r="I24" s="16"/>
      <c r="J24" s="16"/>
      <c r="K24" s="16"/>
      <c r="L24" s="16"/>
      <c r="X24" s="49"/>
      <c r="Y24" s="82"/>
      <c r="Z24" s="82"/>
    </row>
    <row r="25" spans="1:26" ht="15.75" thickBot="1">
      <c r="A25" s="122" t="s">
        <v>16</v>
      </c>
      <c r="B25" s="123"/>
      <c r="C25" s="124"/>
      <c r="D25" s="128" t="s">
        <v>30</v>
      </c>
      <c r="E25" s="121"/>
      <c r="F25" s="128" t="s">
        <v>33</v>
      </c>
      <c r="G25" s="129"/>
      <c r="H25" s="128" t="s">
        <v>34</v>
      </c>
      <c r="I25" s="130"/>
      <c r="J25" s="129" t="s">
        <v>35</v>
      </c>
      <c r="K25" s="121"/>
      <c r="L25" s="129" t="s">
        <v>42</v>
      </c>
      <c r="M25" s="121"/>
      <c r="N25" s="129" t="s">
        <v>43</v>
      </c>
      <c r="O25" s="121"/>
      <c r="P25" s="129" t="s">
        <v>43</v>
      </c>
      <c r="Q25" s="121"/>
      <c r="R25" s="120" t="s">
        <v>45</v>
      </c>
      <c r="S25" s="121"/>
      <c r="T25" s="120" t="s">
        <v>48</v>
      </c>
      <c r="U25" s="121"/>
      <c r="V25" s="120" t="s">
        <v>49</v>
      </c>
      <c r="W25" s="121"/>
      <c r="X25" s="138" t="s">
        <v>36</v>
      </c>
      <c r="Y25" s="139"/>
      <c r="Z25" s="140"/>
    </row>
    <row r="26" spans="1:26" ht="15.75" thickBot="1">
      <c r="A26" s="125"/>
      <c r="B26" s="126"/>
      <c r="C26" s="127"/>
      <c r="D26" s="75" t="s">
        <v>31</v>
      </c>
      <c r="E26" s="71" t="s">
        <v>32</v>
      </c>
      <c r="F26" s="75" t="s">
        <v>31</v>
      </c>
      <c r="G26" s="81" t="s">
        <v>32</v>
      </c>
      <c r="H26" s="75" t="s">
        <v>31</v>
      </c>
      <c r="I26" s="81" t="s">
        <v>32</v>
      </c>
      <c r="J26" s="75" t="s">
        <v>31</v>
      </c>
      <c r="K26" s="81" t="s">
        <v>32</v>
      </c>
      <c r="L26" s="75" t="s">
        <v>31</v>
      </c>
      <c r="M26" s="81" t="s">
        <v>32</v>
      </c>
      <c r="N26" s="75" t="s">
        <v>31</v>
      </c>
      <c r="O26" s="81" t="s">
        <v>32</v>
      </c>
      <c r="P26" s="75" t="s">
        <v>31</v>
      </c>
      <c r="Q26" s="81" t="s">
        <v>32</v>
      </c>
      <c r="R26" s="78" t="s">
        <v>31</v>
      </c>
      <c r="S26" s="93" t="s">
        <v>32</v>
      </c>
      <c r="T26" s="78" t="s">
        <v>31</v>
      </c>
      <c r="U26" s="93" t="s">
        <v>32</v>
      </c>
      <c r="V26" s="78" t="s">
        <v>31</v>
      </c>
      <c r="W26" s="93" t="s">
        <v>32</v>
      </c>
      <c r="X26" s="69" t="s">
        <v>31</v>
      </c>
      <c r="Y26" s="70" t="s">
        <v>32</v>
      </c>
      <c r="Z26" s="30" t="s">
        <v>37</v>
      </c>
    </row>
    <row r="27" spans="1:26" ht="30" customHeight="1">
      <c r="A27" s="117" t="s">
        <v>27</v>
      </c>
      <c r="B27" s="136" t="s">
        <v>40</v>
      </c>
      <c r="C27" s="44" t="s">
        <v>28</v>
      </c>
      <c r="D27" s="47">
        <v>40</v>
      </c>
      <c r="E27" s="76">
        <v>0</v>
      </c>
      <c r="F27" s="47">
        <v>40</v>
      </c>
      <c r="G27" s="79">
        <v>0</v>
      </c>
      <c r="H27" s="47">
        <v>40</v>
      </c>
      <c r="I27" s="79">
        <v>58</v>
      </c>
      <c r="J27" s="47">
        <v>40</v>
      </c>
      <c r="K27" s="79">
        <v>58</v>
      </c>
      <c r="L27" s="47">
        <v>40</v>
      </c>
      <c r="M27" s="79">
        <v>58</v>
      </c>
      <c r="N27" s="47">
        <v>40</v>
      </c>
      <c r="O27" s="79">
        <v>58</v>
      </c>
      <c r="P27" s="47">
        <v>40</v>
      </c>
      <c r="Q27" s="79">
        <v>58</v>
      </c>
      <c r="R27" s="106">
        <v>40</v>
      </c>
      <c r="S27" s="79">
        <v>58</v>
      </c>
      <c r="T27" s="106">
        <v>40</v>
      </c>
      <c r="U27" s="79">
        <v>58</v>
      </c>
      <c r="V27" s="106">
        <v>40</v>
      </c>
      <c r="W27" s="79">
        <v>58</v>
      </c>
      <c r="X27" s="47">
        <v>40</v>
      </c>
      <c r="Y27" s="79">
        <v>58</v>
      </c>
      <c r="Z27" s="86">
        <v>145</v>
      </c>
    </row>
    <row r="28" spans="1:26" ht="42" customHeight="1" thickBot="1">
      <c r="A28" s="119"/>
      <c r="B28" s="137"/>
      <c r="C28" s="45" t="s">
        <v>29</v>
      </c>
      <c r="D28" s="48">
        <v>1</v>
      </c>
      <c r="E28" s="77">
        <v>0</v>
      </c>
      <c r="F28" s="48">
        <v>1</v>
      </c>
      <c r="G28" s="80">
        <v>0</v>
      </c>
      <c r="H28" s="48">
        <v>1</v>
      </c>
      <c r="I28" s="80">
        <v>1</v>
      </c>
      <c r="J28" s="48">
        <v>1</v>
      </c>
      <c r="K28" s="80">
        <v>1</v>
      </c>
      <c r="L28" s="48">
        <v>1</v>
      </c>
      <c r="M28" s="80">
        <v>1</v>
      </c>
      <c r="N28" s="48">
        <v>1</v>
      </c>
      <c r="O28" s="80">
        <v>1</v>
      </c>
      <c r="P28" s="48">
        <v>1</v>
      </c>
      <c r="Q28" s="80">
        <v>1</v>
      </c>
      <c r="R28" s="107">
        <v>1</v>
      </c>
      <c r="S28" s="80">
        <v>1</v>
      </c>
      <c r="T28" s="107">
        <v>1</v>
      </c>
      <c r="U28" s="80">
        <v>1</v>
      </c>
      <c r="V28" s="107">
        <v>1</v>
      </c>
      <c r="W28" s="80">
        <v>1</v>
      </c>
      <c r="X28" s="48">
        <v>1</v>
      </c>
      <c r="Y28" s="80">
        <v>1</v>
      </c>
      <c r="Z28" s="87">
        <v>100</v>
      </c>
    </row>
    <row r="29" spans="1:26">
      <c r="A29" t="s">
        <v>47</v>
      </c>
    </row>
    <row r="30" spans="1:26">
      <c r="A30" t="s">
        <v>39</v>
      </c>
    </row>
    <row r="31" spans="1:26">
      <c r="A31" t="s">
        <v>41</v>
      </c>
    </row>
  </sheetData>
  <mergeCells count="49">
    <mergeCell ref="X13:Z13"/>
    <mergeCell ref="L13:M13"/>
    <mergeCell ref="N13:O13"/>
    <mergeCell ref="P13:Q13"/>
    <mergeCell ref="P25:Q25"/>
    <mergeCell ref="T13:U13"/>
    <mergeCell ref="R13:S13"/>
    <mergeCell ref="R25:S25"/>
    <mergeCell ref="AE8:AF8"/>
    <mergeCell ref="F6:G6"/>
    <mergeCell ref="H6:I6"/>
    <mergeCell ref="J6:K6"/>
    <mergeCell ref="X6:Z6"/>
    <mergeCell ref="L6:M6"/>
    <mergeCell ref="P6:Q6"/>
    <mergeCell ref="R6:S6"/>
    <mergeCell ref="A27:A28"/>
    <mergeCell ref="B27:B28"/>
    <mergeCell ref="A25:C26"/>
    <mergeCell ref="X25:Z25"/>
    <mergeCell ref="L25:M25"/>
    <mergeCell ref="N25:O25"/>
    <mergeCell ref="D25:E25"/>
    <mergeCell ref="F25:G25"/>
    <mergeCell ref="H25:I25"/>
    <mergeCell ref="J25:K25"/>
    <mergeCell ref="T25:U25"/>
    <mergeCell ref="V25:W25"/>
    <mergeCell ref="A2:Z2"/>
    <mergeCell ref="A3:Z3"/>
    <mergeCell ref="A8:A11"/>
    <mergeCell ref="B8:B9"/>
    <mergeCell ref="D6:E6"/>
    <mergeCell ref="A6:C7"/>
    <mergeCell ref="N6:O6"/>
    <mergeCell ref="A4:Z4"/>
    <mergeCell ref="T6:U6"/>
    <mergeCell ref="B18:B20"/>
    <mergeCell ref="B21:B22"/>
    <mergeCell ref="A15:A23"/>
    <mergeCell ref="B15:B17"/>
    <mergeCell ref="V6:W6"/>
    <mergeCell ref="V13:W13"/>
    <mergeCell ref="A13:C14"/>
    <mergeCell ref="D13:E13"/>
    <mergeCell ref="F13:G13"/>
    <mergeCell ref="H13:I13"/>
    <mergeCell ref="J13:K13"/>
    <mergeCell ref="B10:B11"/>
  </mergeCells>
  <phoneticPr fontId="7" type="noConversion"/>
  <pageMargins left="0.51181102362204722" right="0.51181102362204722" top="0.78740157480314965" bottom="0.78740157480314965" header="0.31496062992125984" footer="0.31496062992125984"/>
  <pageSetup paperSize="9" scale="5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EAE841-3F2E-46AA-AB34-0C6509647E40}">
  <dimension ref="A1:E8"/>
  <sheetViews>
    <sheetView workbookViewId="0">
      <selection activeCell="E19" sqref="E19"/>
    </sheetView>
  </sheetViews>
  <sheetFormatPr defaultRowHeight="15"/>
  <cols>
    <col min="1" max="1" width="32.7109375" bestFit="1" customWidth="1"/>
    <col min="2" max="2" width="6" bestFit="1" customWidth="1"/>
  </cols>
  <sheetData>
    <row r="1" spans="1:5" ht="15.75" thickBot="1">
      <c r="A1" s="7" t="s">
        <v>2</v>
      </c>
      <c r="B1" s="8">
        <v>2017</v>
      </c>
      <c r="C1" s="8">
        <v>2018</v>
      </c>
      <c r="D1" s="8">
        <v>2019</v>
      </c>
      <c r="E1" s="9">
        <v>2020</v>
      </c>
    </row>
    <row r="2" spans="1:5">
      <c r="A2" s="5" t="s">
        <v>3</v>
      </c>
      <c r="B2" s="6">
        <v>561</v>
      </c>
      <c r="C2" s="6">
        <v>1007</v>
      </c>
      <c r="D2" s="6">
        <v>600</v>
      </c>
      <c r="E2" s="10">
        <v>600</v>
      </c>
    </row>
    <row r="3" spans="1:5">
      <c r="A3" s="3" t="s">
        <v>4</v>
      </c>
      <c r="B3" s="4">
        <v>603</v>
      </c>
      <c r="C3" s="4">
        <v>620</v>
      </c>
      <c r="D3" s="4">
        <v>600</v>
      </c>
      <c r="E3" s="11">
        <v>600</v>
      </c>
    </row>
    <row r="4" spans="1:5">
      <c r="A4" s="3" t="s">
        <v>5</v>
      </c>
      <c r="B4" s="4">
        <v>757</v>
      </c>
      <c r="C4" s="4">
        <v>1121</v>
      </c>
      <c r="D4" s="4">
        <v>1080</v>
      </c>
      <c r="E4" s="11">
        <v>1080</v>
      </c>
    </row>
    <row r="5" spans="1:5">
      <c r="A5" s="3" t="s">
        <v>6</v>
      </c>
      <c r="B5" s="4">
        <v>1056</v>
      </c>
      <c r="C5" s="4">
        <v>1758</v>
      </c>
      <c r="D5" s="4">
        <v>1320</v>
      </c>
      <c r="E5" s="11">
        <v>1320</v>
      </c>
    </row>
    <row r="6" spans="1:5">
      <c r="A6" s="3" t="s">
        <v>7</v>
      </c>
      <c r="B6" s="4">
        <v>149</v>
      </c>
      <c r="C6" s="4">
        <v>238</v>
      </c>
      <c r="D6" s="4">
        <v>180</v>
      </c>
      <c r="E6" s="11">
        <v>180</v>
      </c>
    </row>
    <row r="7" spans="1:5" ht="15.75" thickBot="1">
      <c r="A7" s="12" t="s">
        <v>8</v>
      </c>
      <c r="B7" s="13">
        <v>516</v>
      </c>
      <c r="C7" s="13">
        <v>487</v>
      </c>
      <c r="D7" s="13">
        <v>720</v>
      </c>
      <c r="E7" s="14">
        <v>720</v>
      </c>
    </row>
    <row r="8" spans="1:5" ht="15.75" thickBot="1">
      <c r="A8" s="1" t="s">
        <v>0</v>
      </c>
      <c r="B8" s="2">
        <f t="shared" ref="B8:C8" si="0">SUM(B2:B7)</f>
        <v>3642</v>
      </c>
      <c r="C8" s="2">
        <f t="shared" si="0"/>
        <v>5231</v>
      </c>
      <c r="D8" s="2">
        <v>4500</v>
      </c>
      <c r="E8" s="15">
        <v>4500</v>
      </c>
    </row>
  </sheetData>
  <pageMargins left="0.511811024" right="0.511811024" top="0.78740157499999996" bottom="0.78740157499999996" header="0.31496062000000002" footer="0.31496062000000002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Produção - SRLM Humaitá   2024</vt:lpstr>
      <vt:lpstr>Planilha1</vt:lpstr>
      <vt:lpstr>'Produção - SRLM Humaitá   2024'!Area_de_impressao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Yumi Kaneko</dc:creator>
  <cp:lastModifiedBy>Ana Lucia de Matos O Santos</cp:lastModifiedBy>
  <cp:lastPrinted>2021-11-11T19:03:47Z</cp:lastPrinted>
  <dcterms:created xsi:type="dcterms:W3CDTF">2018-05-09T18:04:47Z</dcterms:created>
  <dcterms:modified xsi:type="dcterms:W3CDTF">2024-11-07T16:13:59Z</dcterms:modified>
</cp:coreProperties>
</file>