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00010\Desktop\NIC 2021\"/>
    </mc:Choice>
  </mc:AlternateContent>
  <xr:revisionPtr revIDLastSave="0" documentId="8_{9FA2F811-F8F6-4C9B-98A3-F4A6F38814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5" r:id="rId1"/>
    <sheet name="Planilha1" sheetId="6" r:id="rId2"/>
  </sheets>
  <definedNames>
    <definedName name="_xlnm.Print_Area" localSheetId="0">'2020'!$A$1:$X$64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0" i="5" l="1"/>
  <c r="P61" i="5"/>
  <c r="P45" i="5"/>
  <c r="P44" i="5"/>
  <c r="P43" i="5"/>
  <c r="P42" i="5"/>
  <c r="P41" i="5"/>
  <c r="P40" i="5"/>
  <c r="P39" i="5"/>
  <c r="P38" i="5"/>
  <c r="P37" i="5"/>
  <c r="P34" i="5"/>
  <c r="P33" i="5"/>
  <c r="P32" i="5"/>
  <c r="P31" i="5"/>
  <c r="P30" i="5"/>
  <c r="M52" i="5" l="1"/>
  <c r="I59" i="5"/>
  <c r="I60" i="5"/>
  <c r="I61" i="5"/>
  <c r="H52" i="5"/>
  <c r="I52" i="5"/>
  <c r="K52" i="5"/>
  <c r="P55" i="5"/>
  <c r="C8" i="6" l="1"/>
  <c r="B8" i="6"/>
  <c r="P52" i="5" l="1"/>
  <c r="F11" i="5" l="1"/>
  <c r="E11" i="5" l="1"/>
  <c r="P25" i="5" l="1"/>
  <c r="P12" i="5"/>
  <c r="K24" i="5"/>
  <c r="K26" i="5" s="1"/>
  <c r="J24" i="5"/>
  <c r="J26" i="5" s="1"/>
  <c r="I24" i="5"/>
  <c r="I26" i="5" s="1"/>
  <c r="H24" i="5"/>
  <c r="H26" i="5" s="1"/>
  <c r="G24" i="5"/>
  <c r="G26" i="5" s="1"/>
  <c r="F24" i="5"/>
  <c r="F26" i="5" s="1"/>
  <c r="E24" i="5"/>
  <c r="E26" i="5" s="1"/>
  <c r="D24" i="5"/>
  <c r="D26" i="5" s="1"/>
  <c r="P23" i="5"/>
  <c r="P22" i="5"/>
  <c r="P21" i="5"/>
  <c r="P20" i="5"/>
  <c r="P19" i="5"/>
  <c r="P18" i="5"/>
  <c r="K13" i="5"/>
  <c r="J13" i="5"/>
  <c r="I13" i="5"/>
  <c r="H13" i="5"/>
  <c r="G13" i="5"/>
  <c r="F13" i="5"/>
  <c r="E13" i="5"/>
  <c r="D13" i="5"/>
  <c r="P10" i="5"/>
  <c r="P9" i="5"/>
  <c r="P11" i="5" l="1"/>
  <c r="P13" i="5" s="1"/>
  <c r="P26" i="5"/>
  <c r="P24" i="5"/>
</calcChain>
</file>

<file path=xl/sharedStrings.xml><?xml version="1.0" encoding="utf-8"?>
<sst xmlns="http://schemas.openxmlformats.org/spreadsheetml/2006/main" count="129" uniqueCount="76">
  <si>
    <t>Nº DE USUÁRIOS</t>
  </si>
  <si>
    <t>Usuários novos matriculados</t>
  </si>
  <si>
    <t>Usuários c/ DV</t>
  </si>
  <si>
    <t>Usuários s/ DV</t>
  </si>
  <si>
    <t>% ATINGIDA</t>
  </si>
  <si>
    <t>SETOR (Nº ATENDIMENTOS)</t>
  </si>
  <si>
    <t>Orientação Familiar</t>
  </si>
  <si>
    <t>Apoio à Educação</t>
  </si>
  <si>
    <t>Apoio à Autonomia e Independência</t>
  </si>
  <si>
    <t>Apoio à Inclusão do Trabalho</t>
  </si>
  <si>
    <t>Lazer e Cultura</t>
  </si>
  <si>
    <t>TOTAL</t>
  </si>
  <si>
    <t>META</t>
  </si>
  <si>
    <t>SUBTOTAL</t>
  </si>
  <si>
    <t xml:space="preserve">Serviço de Avaliação                     </t>
  </si>
  <si>
    <t>OSS/SPDM – Associação Paulista para o Desenvolvimento da Medicina</t>
  </si>
  <si>
    <t>Fonte: Estatistica Prestação de Contas</t>
  </si>
  <si>
    <t>SRML _ Humaitá</t>
  </si>
  <si>
    <t>ATENDIMENTO</t>
  </si>
  <si>
    <t>RELATÓRIO DE ATIVIDADE ANUAL - SRLM HUMAITÁ</t>
  </si>
  <si>
    <t xml:space="preserve">Teleapoio </t>
  </si>
  <si>
    <t xml:space="preserve">Acolhimento Emocional </t>
  </si>
  <si>
    <t>Orientação Benefício Social</t>
  </si>
  <si>
    <t>Uso de Aplicativos (outros)</t>
  </si>
  <si>
    <t>Total</t>
  </si>
  <si>
    <t>ATIVIDADE - TELEAPOIO*</t>
  </si>
  <si>
    <t>Maio</t>
  </si>
  <si>
    <t>Junho</t>
  </si>
  <si>
    <t>Julho</t>
  </si>
  <si>
    <t>Agosto</t>
  </si>
  <si>
    <t>EAD - CURSO DE TECNOLOGIA ASSISTIVA</t>
  </si>
  <si>
    <t>TURMA</t>
  </si>
  <si>
    <t>CAPACIDADE</t>
  </si>
  <si>
    <t>1ª</t>
  </si>
  <si>
    <t>-</t>
  </si>
  <si>
    <t xml:space="preserve">2ª </t>
  </si>
  <si>
    <t xml:space="preserve">PROGRAMA DE APOIO À INCLUSÃO SOCIAL </t>
  </si>
  <si>
    <t>APOIO NO TRABALHO</t>
  </si>
  <si>
    <t>Empregabilidade (PEI) - Entrevista</t>
  </si>
  <si>
    <t>Analise de CV</t>
  </si>
  <si>
    <t>ATIVIDADES</t>
  </si>
  <si>
    <t>SERVIÇO DE AVALIAÇÃO E TRIAGEM</t>
  </si>
  <si>
    <t>ORIENTAÇÃO FAMILIAR</t>
  </si>
  <si>
    <t>APOIO A EDUCAÇÃO</t>
  </si>
  <si>
    <t>APOIO A AUTONOMIA E INDEPENDÊNCIA</t>
  </si>
  <si>
    <t>APOIO A INCLUSÃO NO TRABALHO</t>
  </si>
  <si>
    <t>LAZER E CULTURA</t>
  </si>
  <si>
    <t>Setembro</t>
  </si>
  <si>
    <t>Obs.: Nos meses de abril, Maio/2020 foram realizados teleatendimento devido a Pandemia COVID-19, a partir de setembro/2020 novas métricas do Plano de trabalho.</t>
  </si>
  <si>
    <t>DESCRIÇÃO PROCEDIMENTO</t>
  </si>
  <si>
    <t>PROGRAMA REABILITAÇÃO VISUAL</t>
  </si>
  <si>
    <t>SERVIÇO DE AVALIAÇÃO</t>
  </si>
  <si>
    <t xml:space="preserve">N.º DE PESSOAS </t>
  </si>
  <si>
    <t xml:space="preserve">N.º ATENDIMENTOS </t>
  </si>
  <si>
    <t>ATENDIMENTO TERAPEUTICO REABILITACIONAL*</t>
  </si>
  <si>
    <t>N.º DE PESSOAS EM PROGRAMA REABILITAÇÃO</t>
  </si>
  <si>
    <t>DISPENSAÇÃO RECURSOS ÓPTICOS</t>
  </si>
  <si>
    <t>DESCRIÇÃO ATIVIDADE</t>
  </si>
  <si>
    <t>PROGRAMA DE APOIO À INCLUSÃO</t>
  </si>
  <si>
    <t>N.º DE PESSOAS</t>
  </si>
  <si>
    <t>N.º TURMAS</t>
  </si>
  <si>
    <t>N.º ATENDIMENTOS</t>
  </si>
  <si>
    <t>APOIO AO TRABALHO</t>
  </si>
  <si>
    <t>N.º DE PESSOAS (ENTREVISTAS)</t>
  </si>
  <si>
    <t>N.º CURRICULUM ANALISADO</t>
  </si>
  <si>
    <t>N.º DE EMPRESAS*</t>
  </si>
  <si>
    <t>AÇÕES CULTURAIS, RECREATIVAS E LAZER</t>
  </si>
  <si>
    <t>TELEAPOIO</t>
  </si>
  <si>
    <t>ATEN</t>
  </si>
  <si>
    <t>Outubro</t>
  </si>
  <si>
    <t>Novembro</t>
  </si>
  <si>
    <t>Dezembro</t>
  </si>
  <si>
    <t>ATEND</t>
  </si>
  <si>
    <t>Empresas atendidas -  12 MESES*</t>
  </si>
  <si>
    <t>Novo plano de trabalho a partir de setembro/2020; * meta anual</t>
  </si>
  <si>
    <t>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</si>
</sst>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 Unicode MS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Arial Unicode MS"/>
      <family val="2"/>
    </font>
    <font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9" fontId="4" fillId="0" borderId="0" applyFont="0" applyFill="0" applyBorder="0" applyAlignment="0" applyProtection="0"/>
    <xf numFmtId="0" fontId="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0" borderId="45" applyNumberFormat="0" applyFill="0" applyAlignment="0" applyProtection="0"/>
    <xf numFmtId="0" fontId="26" fillId="0" borderId="46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47" applyNumberFormat="0" applyAlignment="0" applyProtection="0"/>
    <xf numFmtId="0" fontId="31" fillId="13" borderId="48" applyNumberFormat="0" applyAlignment="0" applyProtection="0"/>
    <xf numFmtId="0" fontId="32" fillId="13" borderId="47" applyNumberFormat="0" applyAlignment="0" applyProtection="0"/>
    <xf numFmtId="0" fontId="33" fillId="0" borderId="49" applyNumberFormat="0" applyFill="0" applyAlignment="0" applyProtection="0"/>
    <xf numFmtId="0" fontId="34" fillId="14" borderId="50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52" applyNumberFormat="0" applyFill="0" applyAlignment="0" applyProtection="0"/>
    <xf numFmtId="0" fontId="3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36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15" borderId="51" applyNumberFormat="0" applyFont="0" applyAlignment="0" applyProtection="0"/>
    <xf numFmtId="0" fontId="21" fillId="5" borderId="0" applyNumberFormat="0" applyBorder="0" applyAlignment="0" applyProtection="0"/>
  </cellStyleXfs>
  <cellXfs count="252">
    <xf numFmtId="0" fontId="0" fillId="0" borderId="0" xfId="0"/>
    <xf numFmtId="0" fontId="5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/>
    <xf numFmtId="0" fontId="13" fillId="7" borderId="17" xfId="0" applyFont="1" applyFill="1" applyBorder="1"/>
    <xf numFmtId="0" fontId="13" fillId="0" borderId="21" xfId="2" applyFont="1" applyFill="1" applyBorder="1" applyAlignment="1">
      <alignment horizontal="center"/>
    </xf>
    <xf numFmtId="0" fontId="13" fillId="0" borderId="25" xfId="2" applyFont="1" applyFill="1" applyBorder="1" applyAlignment="1">
      <alignment horizontal="center"/>
    </xf>
    <xf numFmtId="0" fontId="13" fillId="0" borderId="0" xfId="0" applyFont="1"/>
    <xf numFmtId="0" fontId="12" fillId="7" borderId="16" xfId="2" applyFont="1" applyFill="1" applyBorder="1" applyAlignment="1">
      <alignment vertical="center"/>
    </xf>
    <xf numFmtId="0" fontId="12" fillId="0" borderId="40" xfId="2" applyFont="1" applyFill="1" applyBorder="1" applyAlignment="1">
      <alignment vertical="center"/>
    </xf>
    <xf numFmtId="0" fontId="12" fillId="0" borderId="41" xfId="2" applyFont="1" applyFill="1" applyBorder="1" applyAlignment="1">
      <alignment vertical="center"/>
    </xf>
    <xf numFmtId="0" fontId="12" fillId="0" borderId="25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3" fontId="16" fillId="0" borderId="1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/>
    </xf>
    <xf numFmtId="0" fontId="18" fillId="0" borderId="43" xfId="0" applyFont="1" applyBorder="1" applyAlignment="1">
      <alignment vertical="center"/>
    </xf>
    <xf numFmtId="3" fontId="19" fillId="0" borderId="2" xfId="0" applyNumberFormat="1" applyFont="1" applyBorder="1" applyAlignment="1">
      <alignment horizontal="center"/>
    </xf>
    <xf numFmtId="0" fontId="17" fillId="8" borderId="5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0" fontId="18" fillId="0" borderId="37" xfId="0" applyFont="1" applyBorder="1" applyAlignment="1">
      <alignment vertical="center"/>
    </xf>
    <xf numFmtId="3" fontId="19" fillId="0" borderId="42" xfId="0" applyNumberFormat="1" applyFont="1" applyBorder="1" applyAlignment="1">
      <alignment horizontal="center"/>
    </xf>
    <xf numFmtId="3" fontId="19" fillId="0" borderId="38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 vertical="center"/>
    </xf>
    <xf numFmtId="0" fontId="13" fillId="0" borderId="14" xfId="2" applyFont="1" applyFill="1" applyBorder="1" applyAlignment="1">
      <alignment horizontal="left"/>
    </xf>
    <xf numFmtId="0" fontId="12" fillId="7" borderId="29" xfId="2" applyFont="1" applyFill="1" applyBorder="1" applyAlignment="1">
      <alignment vertical="center"/>
    </xf>
    <xf numFmtId="0" fontId="0" fillId="39" borderId="0" xfId="0" applyFill="1"/>
    <xf numFmtId="17" fontId="6" fillId="40" borderId="1" xfId="0" applyNumberFormat="1" applyFont="1" applyFill="1" applyBorder="1" applyAlignment="1">
      <alignment horizontal="center" vertical="center"/>
    </xf>
    <xf numFmtId="0" fontId="7" fillId="40" borderId="1" xfId="0" applyFont="1" applyFill="1" applyBorder="1" applyAlignment="1">
      <alignment horizontal="center" vertical="center" wrapText="1"/>
    </xf>
    <xf numFmtId="0" fontId="7" fillId="40" borderId="1" xfId="0" applyFont="1" applyFill="1" applyBorder="1" applyAlignment="1">
      <alignment horizontal="center" vertical="center"/>
    </xf>
    <xf numFmtId="0" fontId="1" fillId="40" borderId="1" xfId="0" applyFont="1" applyFill="1" applyBorder="1" applyAlignment="1">
      <alignment horizontal="center" vertical="center" wrapText="1"/>
    </xf>
    <xf numFmtId="0" fontId="4" fillId="40" borderId="2" xfId="2" applyFill="1" applyBorder="1" applyAlignment="1">
      <alignment horizontal="center"/>
    </xf>
    <xf numFmtId="0" fontId="4" fillId="40" borderId="1" xfId="2" applyFill="1" applyBorder="1" applyAlignment="1">
      <alignment horizontal="center"/>
    </xf>
    <xf numFmtId="0" fontId="3" fillId="40" borderId="1" xfId="0" applyFont="1" applyFill="1" applyBorder="1" applyAlignment="1">
      <alignment horizontal="center" vertical="center"/>
    </xf>
    <xf numFmtId="0" fontId="3" fillId="40" borderId="2" xfId="0" applyFont="1" applyFill="1" applyBorder="1" applyAlignment="1">
      <alignment horizontal="center" vertical="center"/>
    </xf>
    <xf numFmtId="9" fontId="3" fillId="40" borderId="1" xfId="0" applyNumberFormat="1" applyFont="1" applyFill="1" applyBorder="1" applyAlignment="1">
      <alignment horizontal="center" vertical="center"/>
    </xf>
    <xf numFmtId="9" fontId="3" fillId="40" borderId="1" xfId="1" applyFont="1" applyFill="1" applyBorder="1" applyAlignment="1">
      <alignment horizontal="center" vertical="center"/>
    </xf>
    <xf numFmtId="17" fontId="6" fillId="40" borderId="5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0" xfId="0"/>
    <xf numFmtId="0" fontId="0" fillId="41" borderId="27" xfId="2" applyFont="1" applyFill="1" applyBorder="1"/>
    <xf numFmtId="0" fontId="0" fillId="41" borderId="23" xfId="2" applyFont="1" applyFill="1" applyBorder="1" applyAlignment="1">
      <alignment wrapText="1"/>
    </xf>
    <xf numFmtId="0" fontId="0" fillId="41" borderId="14" xfId="2" applyFont="1" applyFill="1" applyBorder="1"/>
    <xf numFmtId="0" fontId="0" fillId="41" borderId="23" xfId="2" applyFont="1" applyFill="1" applyBorder="1"/>
    <xf numFmtId="0" fontId="0" fillId="0" borderId="5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1" xfId="0" applyBorder="1"/>
    <xf numFmtId="0" fontId="0" fillId="0" borderId="10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42" xfId="0" applyBorder="1"/>
    <xf numFmtId="0" fontId="0" fillId="0" borderId="37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40" borderId="31" xfId="0" applyFont="1" applyFill="1" applyBorder="1"/>
    <xf numFmtId="0" fontId="0" fillId="41" borderId="17" xfId="2" applyFont="1" applyFill="1" applyBorder="1"/>
    <xf numFmtId="0" fontId="0" fillId="42" borderId="40" xfId="2" applyFont="1" applyFill="1" applyBorder="1"/>
    <xf numFmtId="0" fontId="0" fillId="42" borderId="21" xfId="2" applyFont="1" applyFill="1" applyBorder="1"/>
    <xf numFmtId="0" fontId="0" fillId="42" borderId="36" xfId="2" applyFont="1" applyFill="1" applyBorder="1"/>
    <xf numFmtId="0" fontId="4" fillId="42" borderId="40" xfId="2" applyFill="1" applyBorder="1"/>
    <xf numFmtId="0" fontId="4" fillId="42" borderId="56" xfId="2" applyFill="1" applyBorder="1"/>
    <xf numFmtId="0" fontId="4" fillId="42" borderId="25" xfId="2" applyFill="1" applyBorder="1"/>
    <xf numFmtId="0" fontId="0" fillId="42" borderId="25" xfId="2" applyFont="1" applyFill="1" applyBorder="1"/>
    <xf numFmtId="0" fontId="0" fillId="42" borderId="32" xfId="2" applyFont="1" applyFill="1" applyBorder="1"/>
    <xf numFmtId="0" fontId="0" fillId="0" borderId="0" xfId="0"/>
    <xf numFmtId="0" fontId="0" fillId="0" borderId="1" xfId="0" applyBorder="1"/>
    <xf numFmtId="0" fontId="13" fillId="7" borderId="6" xfId="0" applyFont="1" applyFill="1" applyBorder="1" applyAlignment="1"/>
    <xf numFmtId="0" fontId="13" fillId="6" borderId="23" xfId="2" applyFont="1" applyFill="1" applyBorder="1" applyAlignment="1"/>
    <xf numFmtId="0" fontId="13" fillId="6" borderId="57" xfId="2" applyFont="1" applyFill="1" applyBorder="1" applyAlignment="1"/>
    <xf numFmtId="0" fontId="13" fillId="6" borderId="27" xfId="2" applyFont="1" applyFill="1" applyBorder="1" applyAlignment="1"/>
    <xf numFmtId="0" fontId="13" fillId="0" borderId="23" xfId="2" applyFont="1" applyFill="1" applyBorder="1" applyAlignment="1">
      <alignment horizontal="left"/>
    </xf>
    <xf numFmtId="0" fontId="13" fillId="0" borderId="57" xfId="2" applyFont="1" applyFill="1" applyBorder="1" applyAlignment="1">
      <alignment horizontal="left"/>
    </xf>
    <xf numFmtId="0" fontId="13" fillId="7" borderId="6" xfId="2" applyFont="1" applyFill="1" applyBorder="1" applyAlignment="1">
      <alignment horizontal="left"/>
    </xf>
    <xf numFmtId="0" fontId="12" fillId="7" borderId="58" xfId="2" applyFont="1" applyFill="1" applyBorder="1" applyAlignment="1">
      <alignment vertical="center"/>
    </xf>
    <xf numFmtId="0" fontId="0" fillId="43" borderId="11" xfId="0" applyFill="1" applyBorder="1"/>
    <xf numFmtId="0" fontId="0" fillId="43" borderId="42" xfId="0" applyFill="1" applyBorder="1"/>
    <xf numFmtId="0" fontId="0" fillId="43" borderId="16" xfId="0" applyFill="1" applyBorder="1"/>
    <xf numFmtId="0" fontId="0" fillId="43" borderId="1" xfId="0" applyFill="1" applyBorder="1"/>
    <xf numFmtId="0" fontId="12" fillId="0" borderId="54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3" fillId="0" borderId="6" xfId="0" applyFont="1" applyBorder="1" applyAlignment="1"/>
    <xf numFmtId="0" fontId="12" fillId="0" borderId="27" xfId="2" applyFont="1" applyFill="1" applyBorder="1" applyAlignment="1">
      <alignment vertical="center"/>
    </xf>
    <xf numFmtId="0" fontId="12" fillId="0" borderId="28" xfId="2" applyFont="1" applyFill="1" applyBorder="1" applyAlignment="1">
      <alignment vertical="center"/>
    </xf>
    <xf numFmtId="0" fontId="12" fillId="0" borderId="26" xfId="2" applyFont="1" applyFill="1" applyBorder="1" applyAlignment="1">
      <alignment vertical="center"/>
    </xf>
    <xf numFmtId="0" fontId="12" fillId="0" borderId="22" xfId="2" applyFont="1" applyFill="1" applyBorder="1" applyAlignment="1">
      <alignment vertical="center"/>
    </xf>
    <xf numFmtId="17" fontId="13" fillId="7" borderId="6" xfId="0" applyNumberFormat="1" applyFont="1" applyFill="1" applyBorder="1" applyAlignment="1"/>
    <xf numFmtId="0" fontId="12" fillId="7" borderId="30" xfId="2" applyFont="1" applyFill="1" applyBorder="1" applyAlignment="1">
      <alignment vertical="center"/>
    </xf>
    <xf numFmtId="0" fontId="12" fillId="0" borderId="61" xfId="2" applyFont="1" applyFill="1" applyBorder="1" applyAlignment="1">
      <alignment vertical="center"/>
    </xf>
    <xf numFmtId="0" fontId="12" fillId="0" borderId="35" xfId="2" applyFont="1" applyFill="1" applyBorder="1" applyAlignment="1">
      <alignment vertical="center"/>
    </xf>
    <xf numFmtId="0" fontId="12" fillId="0" borderId="62" xfId="2" applyFont="1" applyFill="1" applyBorder="1" applyAlignment="1">
      <alignment vertical="center"/>
    </xf>
    <xf numFmtId="0" fontId="12" fillId="7" borderId="20" xfId="2" applyFont="1" applyFill="1" applyBorder="1" applyAlignment="1">
      <alignment vertical="center"/>
    </xf>
    <xf numFmtId="0" fontId="12" fillId="0" borderId="53" xfId="2" applyFont="1" applyFill="1" applyBorder="1" applyAlignment="1">
      <alignment horizontal="center" vertical="center"/>
    </xf>
    <xf numFmtId="0" fontId="12" fillId="7" borderId="59" xfId="2" applyFont="1" applyFill="1" applyBorder="1" applyAlignment="1">
      <alignment vertical="center"/>
    </xf>
    <xf numFmtId="0" fontId="12" fillId="7" borderId="9" xfId="2" applyFont="1" applyFill="1" applyBorder="1" applyAlignment="1">
      <alignment vertical="center"/>
    </xf>
    <xf numFmtId="0" fontId="12" fillId="7" borderId="15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0" fontId="12" fillId="0" borderId="55" xfId="2" applyFont="1" applyFill="1" applyBorder="1" applyAlignment="1">
      <alignment vertical="center"/>
    </xf>
    <xf numFmtId="17" fontId="13" fillId="7" borderId="17" xfId="0" applyNumberFormat="1" applyFont="1" applyFill="1" applyBorder="1" applyAlignment="1"/>
    <xf numFmtId="17" fontId="6" fillId="2" borderId="4" xfId="0" applyNumberFormat="1" applyFont="1" applyFill="1" applyBorder="1" applyAlignment="1">
      <alignment horizontal="center" vertical="center"/>
    </xf>
    <xf numFmtId="0" fontId="0" fillId="43" borderId="58" xfId="0" applyFill="1" applyBorder="1"/>
    <xf numFmtId="17" fontId="6" fillId="2" borderId="66" xfId="0" applyNumberFormat="1" applyFont="1" applyFill="1" applyBorder="1" applyAlignment="1">
      <alignment horizontal="center" vertical="center"/>
    </xf>
    <xf numFmtId="17" fontId="13" fillId="7" borderId="9" xfId="0" applyNumberFormat="1" applyFont="1" applyFill="1" applyBorder="1" applyAlignment="1"/>
    <xf numFmtId="0" fontId="12" fillId="0" borderId="23" xfId="2" applyFont="1" applyFill="1" applyBorder="1" applyAlignment="1">
      <alignment vertical="center"/>
    </xf>
    <xf numFmtId="1" fontId="0" fillId="0" borderId="24" xfId="0" applyNumberFormat="1" applyBorder="1" applyAlignment="1">
      <alignment horizontal="center"/>
    </xf>
    <xf numFmtId="0" fontId="12" fillId="0" borderId="57" xfId="2" applyFont="1" applyFill="1" applyBorder="1" applyAlignment="1">
      <alignment vertical="center"/>
    </xf>
    <xf numFmtId="1" fontId="0" fillId="0" borderId="5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67" xfId="0" applyBorder="1"/>
    <xf numFmtId="1" fontId="0" fillId="0" borderId="17" xfId="0" applyNumberFormat="1" applyBorder="1" applyAlignment="1">
      <alignment horizontal="center"/>
    </xf>
    <xf numFmtId="0" fontId="13" fillId="44" borderId="6" xfId="0" applyFont="1" applyFill="1" applyBorder="1" applyAlignment="1"/>
    <xf numFmtId="0" fontId="12" fillId="44" borderId="30" xfId="2" applyFont="1" applyFill="1" applyBorder="1" applyAlignment="1">
      <alignment vertical="center"/>
    </xf>
    <xf numFmtId="0" fontId="12" fillId="44" borderId="60" xfId="2" applyFont="1" applyFill="1" applyBorder="1" applyAlignment="1">
      <alignment vertical="center"/>
    </xf>
    <xf numFmtId="17" fontId="13" fillId="44" borderId="6" xfId="0" applyNumberFormat="1" applyFont="1" applyFill="1" applyBorder="1" applyAlignment="1"/>
    <xf numFmtId="0" fontId="12" fillId="44" borderId="17" xfId="2" applyFont="1" applyFill="1" applyBorder="1" applyAlignment="1"/>
    <xf numFmtId="17" fontId="13" fillId="44" borderId="9" xfId="0" applyNumberFormat="1" applyFont="1" applyFill="1" applyBorder="1" applyAlignment="1"/>
    <xf numFmtId="0" fontId="12" fillId="44" borderId="30" xfId="2" applyFont="1" applyFill="1" applyBorder="1" applyAlignment="1"/>
    <xf numFmtId="0" fontId="0" fillId="0" borderId="43" xfId="0" applyBorder="1" applyAlignment="1">
      <alignment horizontal="center"/>
    </xf>
    <xf numFmtId="0" fontId="0" fillId="0" borderId="2" xfId="0" applyBorder="1"/>
    <xf numFmtId="1" fontId="0" fillId="0" borderId="19" xfId="0" applyNumberFormat="1" applyBorder="1" applyAlignment="1">
      <alignment horizontal="center"/>
    </xf>
    <xf numFmtId="17" fontId="6" fillId="44" borderId="5" xfId="0" applyNumberFormat="1" applyFont="1" applyFill="1" applyBorder="1" applyAlignment="1">
      <alignment horizontal="center" vertical="center"/>
    </xf>
    <xf numFmtId="0" fontId="5" fillId="44" borderId="31" xfId="0" applyFont="1" applyFill="1" applyBorder="1"/>
    <xf numFmtId="0" fontId="0" fillId="43" borderId="27" xfId="0" applyFill="1" applyBorder="1" applyAlignment="1">
      <alignment horizontal="center"/>
    </xf>
    <xf numFmtId="0" fontId="0" fillId="43" borderId="26" xfId="0" applyFill="1" applyBorder="1" applyAlignment="1">
      <alignment horizontal="center"/>
    </xf>
    <xf numFmtId="0" fontId="0" fillId="43" borderId="39" xfId="0" applyFill="1" applyBorder="1" applyAlignment="1">
      <alignment horizontal="center"/>
    </xf>
    <xf numFmtId="0" fontId="0" fillId="43" borderId="57" xfId="0" applyFill="1" applyBorder="1" applyAlignment="1">
      <alignment horizontal="center"/>
    </xf>
    <xf numFmtId="0" fontId="0" fillId="43" borderId="35" xfId="0" applyFill="1" applyBorder="1" applyAlignment="1">
      <alignment horizontal="center"/>
    </xf>
    <xf numFmtId="0" fontId="0" fillId="43" borderId="4" xfId="0" applyFill="1" applyBorder="1" applyAlignment="1">
      <alignment horizontal="center"/>
    </xf>
    <xf numFmtId="0" fontId="13" fillId="6" borderId="13" xfId="2" applyFont="1" applyFill="1" applyBorder="1" applyAlignment="1">
      <alignment horizontal="center"/>
    </xf>
    <xf numFmtId="0" fontId="13" fillId="6" borderId="1" xfId="2" applyFont="1" applyFill="1" applyBorder="1" applyAlignment="1">
      <alignment horizontal="center"/>
    </xf>
    <xf numFmtId="0" fontId="13" fillId="6" borderId="34" xfId="2" applyFont="1" applyFill="1" applyBorder="1" applyAlignment="1">
      <alignment horizontal="center"/>
    </xf>
    <xf numFmtId="0" fontId="13" fillId="6" borderId="27" xfId="2" applyFont="1" applyFill="1" applyBorder="1" applyAlignment="1">
      <alignment horizontal="center"/>
    </xf>
    <xf numFmtId="0" fontId="13" fillId="6" borderId="26" xfId="2" applyFont="1" applyFill="1" applyBorder="1" applyAlignment="1">
      <alignment horizontal="center"/>
    </xf>
    <xf numFmtId="0" fontId="13" fillId="6" borderId="28" xfId="2" applyFont="1" applyFill="1" applyBorder="1" applyAlignment="1">
      <alignment horizontal="center"/>
    </xf>
    <xf numFmtId="0" fontId="0" fillId="42" borderId="30" xfId="2" applyFont="1" applyFill="1" applyBorder="1" applyAlignment="1">
      <alignment horizontal="left" vertical="center"/>
    </xf>
    <xf numFmtId="0" fontId="0" fillId="42" borderId="32" xfId="2" applyFont="1" applyFill="1" applyBorder="1" applyAlignment="1">
      <alignment horizontal="left" vertical="center"/>
    </xf>
    <xf numFmtId="0" fontId="0" fillId="42" borderId="36" xfId="2" applyFont="1" applyFill="1" applyBorder="1" applyAlignment="1">
      <alignment horizontal="left" vertical="center"/>
    </xf>
    <xf numFmtId="0" fontId="14" fillId="0" borderId="9" xfId="2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 textRotation="90"/>
    </xf>
    <xf numFmtId="0" fontId="0" fillId="42" borderId="32" xfId="0" applyFill="1" applyBorder="1" applyAlignment="1">
      <alignment horizontal="center" vertical="center" textRotation="90"/>
    </xf>
    <xf numFmtId="0" fontId="0" fillId="43" borderId="23" xfId="0" applyFill="1" applyBorder="1" applyAlignment="1">
      <alignment horizontal="center"/>
    </xf>
    <xf numFmtId="0" fontId="0" fillId="43" borderId="61" xfId="0" applyFill="1" applyBorder="1" applyAlignment="1">
      <alignment horizontal="center"/>
    </xf>
    <xf numFmtId="0" fontId="0" fillId="43" borderId="33" xfId="0" applyFill="1" applyBorder="1" applyAlignment="1">
      <alignment horizontal="center"/>
    </xf>
    <xf numFmtId="0" fontId="0" fillId="43" borderId="6" xfId="0" applyFill="1" applyBorder="1" applyAlignment="1">
      <alignment horizontal="center"/>
    </xf>
    <xf numFmtId="0" fontId="0" fillId="43" borderId="7" xfId="0" applyFill="1" applyBorder="1" applyAlignment="1">
      <alignment horizontal="center"/>
    </xf>
    <xf numFmtId="0" fontId="0" fillId="43" borderId="58" xfId="0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7" borderId="6" xfId="2" applyFont="1" applyFill="1" applyBorder="1" applyAlignment="1">
      <alignment horizontal="center"/>
    </xf>
    <xf numFmtId="0" fontId="13" fillId="7" borderId="7" xfId="2" applyFont="1" applyFill="1" applyBorder="1" applyAlignment="1">
      <alignment horizontal="center"/>
    </xf>
    <xf numFmtId="0" fontId="13" fillId="7" borderId="8" xfId="2" applyFont="1" applyFill="1" applyBorder="1" applyAlignment="1">
      <alignment horizontal="center"/>
    </xf>
    <xf numFmtId="0" fontId="13" fillId="6" borderId="9" xfId="2" applyFont="1" applyFill="1" applyBorder="1" applyAlignment="1">
      <alignment horizontal="center"/>
    </xf>
    <xf numFmtId="0" fontId="13" fillId="6" borderId="20" xfId="2" applyFont="1" applyFill="1" applyBorder="1" applyAlignment="1">
      <alignment horizontal="center"/>
    </xf>
    <xf numFmtId="0" fontId="13" fillId="6" borderId="54" xfId="2" applyFont="1" applyFill="1" applyBorder="1" applyAlignment="1">
      <alignment horizontal="center"/>
    </xf>
    <xf numFmtId="0" fontId="0" fillId="41" borderId="40" xfId="2" applyFont="1" applyFill="1" applyBorder="1" applyAlignment="1">
      <alignment horizontal="left" vertical="center"/>
    </xf>
    <xf numFmtId="0" fontId="0" fillId="41" borderId="25" xfId="2" applyFont="1" applyFill="1" applyBorder="1" applyAlignment="1">
      <alignment horizontal="left" vertical="center"/>
    </xf>
    <xf numFmtId="0" fontId="4" fillId="0" borderId="6" xfId="2" applyFill="1" applyBorder="1" applyAlignment="1">
      <alignment horizontal="center" vertical="center"/>
    </xf>
    <xf numFmtId="0" fontId="4" fillId="0" borderId="7" xfId="2" applyFill="1" applyBorder="1" applyAlignment="1">
      <alignment horizontal="center" vertical="center"/>
    </xf>
    <xf numFmtId="0" fontId="4" fillId="0" borderId="8" xfId="2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3" fillId="0" borderId="29" xfId="2" applyFont="1" applyFill="1" applyBorder="1" applyAlignment="1">
      <alignment horizontal="center" vertical="center"/>
    </xf>
    <xf numFmtId="0" fontId="12" fillId="7" borderId="6" xfId="2" applyFont="1" applyFill="1" applyBorder="1" applyAlignment="1">
      <alignment horizontal="center" vertical="center"/>
    </xf>
    <xf numFmtId="0" fontId="12" fillId="7" borderId="7" xfId="2" applyFont="1" applyFill="1" applyBorder="1" applyAlignment="1">
      <alignment horizontal="center" vertical="center"/>
    </xf>
    <xf numFmtId="0" fontId="12" fillId="7" borderId="8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17" fontId="6" fillId="2" borderId="6" xfId="0" applyNumberFormat="1" applyFont="1" applyFill="1" applyBorder="1" applyAlignment="1">
      <alignment horizontal="center" vertical="center"/>
    </xf>
    <xf numFmtId="17" fontId="6" fillId="2" borderId="7" xfId="0" applyNumberFormat="1" applyFont="1" applyFill="1" applyBorder="1" applyAlignment="1">
      <alignment horizontal="center" vertical="center"/>
    </xf>
    <xf numFmtId="17" fontId="6" fillId="2" borderId="8" xfId="0" applyNumberFormat="1" applyFont="1" applyFill="1" applyBorder="1" applyAlignment="1">
      <alignment horizontal="center" vertical="center"/>
    </xf>
    <xf numFmtId="0" fontId="0" fillId="43" borderId="22" xfId="0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4" xfId="0" applyFill="1" applyBorder="1" applyAlignment="1">
      <alignment horizontal="center"/>
    </xf>
    <xf numFmtId="0" fontId="0" fillId="43" borderId="8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59" xfId="0" applyFill="1" applyBorder="1" applyAlignment="1">
      <alignment horizontal="center"/>
    </xf>
    <xf numFmtId="0" fontId="0" fillId="43" borderId="65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7" borderId="9" xfId="2" applyFont="1" applyFill="1" applyBorder="1" applyAlignment="1">
      <alignment horizontal="center" vertical="center"/>
    </xf>
    <xf numFmtId="0" fontId="12" fillId="7" borderId="20" xfId="2" applyFont="1" applyFill="1" applyBorder="1" applyAlignment="1">
      <alignment horizontal="center" vertical="center"/>
    </xf>
    <xf numFmtId="0" fontId="12" fillId="7" borderId="54" xfId="2" applyFont="1" applyFill="1" applyBorder="1" applyAlignment="1">
      <alignment horizontal="center" vertical="center"/>
    </xf>
    <xf numFmtId="0" fontId="12" fillId="7" borderId="15" xfId="2" applyFont="1" applyFill="1" applyBorder="1" applyAlignment="1">
      <alignment horizontal="center" vertical="center"/>
    </xf>
    <xf numFmtId="0" fontId="12" fillId="7" borderId="59" xfId="2" applyFont="1" applyFill="1" applyBorder="1" applyAlignment="1">
      <alignment horizontal="center" vertical="center"/>
    </xf>
    <xf numFmtId="0" fontId="12" fillId="7" borderId="29" xfId="2" applyFont="1" applyFill="1" applyBorder="1" applyAlignment="1">
      <alignment horizontal="center" vertical="center"/>
    </xf>
    <xf numFmtId="0" fontId="4" fillId="0" borderId="9" xfId="2" applyFill="1" applyBorder="1" applyAlignment="1">
      <alignment horizontal="center" vertical="center"/>
    </xf>
    <xf numFmtId="0" fontId="4" fillId="0" borderId="20" xfId="2" applyFill="1" applyBorder="1" applyAlignment="1">
      <alignment horizontal="center" vertical="center"/>
    </xf>
    <xf numFmtId="0" fontId="4" fillId="0" borderId="54" xfId="2" applyFill="1" applyBorder="1" applyAlignment="1">
      <alignment horizontal="center" vertical="center"/>
    </xf>
    <xf numFmtId="0" fontId="12" fillId="44" borderId="30" xfId="2" applyFont="1" applyFill="1" applyBorder="1" applyAlignment="1">
      <alignment horizontal="center" vertical="center"/>
    </xf>
    <xf numFmtId="0" fontId="12" fillId="44" borderId="36" xfId="2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 textRotation="90" wrapText="1"/>
    </xf>
    <xf numFmtId="0" fontId="0" fillId="41" borderId="32" xfId="0" applyFill="1" applyBorder="1" applyAlignment="1">
      <alignment horizontal="center" vertical="center" textRotation="90" wrapText="1"/>
    </xf>
    <xf numFmtId="0" fontId="0" fillId="41" borderId="56" xfId="2" applyFont="1" applyFill="1" applyBorder="1" applyAlignment="1">
      <alignment horizontal="left" vertical="center"/>
    </xf>
  </cellXfs>
  <cellStyles count="45">
    <cellStyle name="20% - Ênfase1 2" xfId="20" xr:uid="{00000000-0005-0000-0000-00002F000000}"/>
    <cellStyle name="20% - Ênfase2 2" xfId="24" xr:uid="{00000000-0005-0000-0000-000030000000}"/>
    <cellStyle name="20% - Ênfase3 2" xfId="28" xr:uid="{00000000-0005-0000-0000-000031000000}"/>
    <cellStyle name="20% - Ênfase4 2" xfId="32" xr:uid="{00000000-0005-0000-0000-000032000000}"/>
    <cellStyle name="20% - Ênfase5 2" xfId="36" xr:uid="{00000000-0005-0000-0000-000033000000}"/>
    <cellStyle name="20% - Ênfase6" xfId="2" builtinId="50"/>
    <cellStyle name="20% - Ênfase6 2" xfId="44" xr:uid="{6D83377F-60E2-4B35-AED1-2A94F89E6252}"/>
    <cellStyle name="40% - Ênfase1 2" xfId="21" xr:uid="{00000000-0005-0000-0000-000035000000}"/>
    <cellStyle name="40% - Ênfase2 2" xfId="25" xr:uid="{00000000-0005-0000-0000-000036000000}"/>
    <cellStyle name="40% - Ênfase3 2" xfId="29" xr:uid="{00000000-0005-0000-0000-000037000000}"/>
    <cellStyle name="40% - Ênfase4 2" xfId="33" xr:uid="{00000000-0005-0000-0000-000038000000}"/>
    <cellStyle name="40% - Ênfase5 2" xfId="37" xr:uid="{00000000-0005-0000-0000-000039000000}"/>
    <cellStyle name="40% - Ênfase6 2" xfId="40" xr:uid="{00000000-0005-0000-0000-00003A000000}"/>
    <cellStyle name="60% - Ênfase1 2" xfId="22" xr:uid="{00000000-0005-0000-0000-00003B000000}"/>
    <cellStyle name="60% - Ênfase2 2" xfId="26" xr:uid="{00000000-0005-0000-0000-00003C000000}"/>
    <cellStyle name="60% - Ênfase3 2" xfId="30" xr:uid="{00000000-0005-0000-0000-00003D000000}"/>
    <cellStyle name="60% - Ênfase4 2" xfId="34" xr:uid="{00000000-0005-0000-0000-00003E000000}"/>
    <cellStyle name="60% - Ênfase5 2" xfId="38" xr:uid="{00000000-0005-0000-0000-00003F000000}"/>
    <cellStyle name="60% - Ênfase6 2" xfId="41" xr:uid="{00000000-0005-0000-0000-000040000000}"/>
    <cellStyle name="Bom 2" xfId="8" xr:uid="{00000000-0005-0000-0000-000041000000}"/>
    <cellStyle name="Cálculo 2" xfId="13" xr:uid="{00000000-0005-0000-0000-000042000000}"/>
    <cellStyle name="Célula de Verificação 2" xfId="15" xr:uid="{00000000-0005-0000-0000-000043000000}"/>
    <cellStyle name="Célula Vinculada 2" xfId="14" xr:uid="{00000000-0005-0000-0000-000044000000}"/>
    <cellStyle name="Ênfase1 2" xfId="19" xr:uid="{00000000-0005-0000-0000-000045000000}"/>
    <cellStyle name="Ênfase2 2" xfId="23" xr:uid="{00000000-0005-0000-0000-000046000000}"/>
    <cellStyle name="Ênfase3 2" xfId="27" xr:uid="{00000000-0005-0000-0000-000047000000}"/>
    <cellStyle name="Ênfase4 2" xfId="31" xr:uid="{00000000-0005-0000-0000-000048000000}"/>
    <cellStyle name="Ênfase5 2" xfId="35" xr:uid="{00000000-0005-0000-0000-000049000000}"/>
    <cellStyle name="Ênfase6 2" xfId="39" xr:uid="{00000000-0005-0000-0000-00004A000000}"/>
    <cellStyle name="Entrada 2" xfId="11" xr:uid="{00000000-0005-0000-0000-00004B000000}"/>
    <cellStyle name="Neutro 2" xfId="10" xr:uid="{00000000-0005-0000-0000-00004C000000}"/>
    <cellStyle name="Normal" xfId="0" builtinId="0"/>
    <cellStyle name="Normal 2" xfId="42" xr:uid="{3882334F-589E-4D03-9988-5A653E519481}"/>
    <cellStyle name="Nota 2" xfId="43" xr:uid="{16848892-6BF8-4A43-B706-967953B3AE32}"/>
    <cellStyle name="Porcentagem" xfId="1" builtinId="5"/>
    <cellStyle name="Ruim 2" xfId="9" xr:uid="{00000000-0005-0000-0000-00004F000000}"/>
    <cellStyle name="Saída 2" xfId="12" xr:uid="{00000000-0005-0000-0000-000050000000}"/>
    <cellStyle name="Texto de Aviso 2" xfId="16" xr:uid="{00000000-0005-0000-0000-000051000000}"/>
    <cellStyle name="Texto Explicativo 2" xfId="17" xr:uid="{00000000-0005-0000-0000-000052000000}"/>
    <cellStyle name="Título" xfId="3" builtinId="15" customBuiltin="1"/>
    <cellStyle name="Título 1 2" xfId="4" xr:uid="{00000000-0005-0000-0000-000053000000}"/>
    <cellStyle name="Título 2 2" xfId="5" xr:uid="{00000000-0005-0000-0000-000054000000}"/>
    <cellStyle name="Título 3 2" xfId="6" xr:uid="{00000000-0005-0000-0000-000055000000}"/>
    <cellStyle name="Título 4 2" xfId="7" xr:uid="{00000000-0005-0000-0000-000056000000}"/>
    <cellStyle name="Total 2" xfId="18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590551</xdr:colOff>
      <xdr:row>0</xdr:row>
      <xdr:rowOff>87178</xdr:rowOff>
    </xdr:from>
    <xdr:to>
      <xdr:col>15</xdr:col>
      <xdr:colOff>533400</xdr:colOff>
      <xdr:row>3</xdr:row>
      <xdr:rowOff>38099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6" y="87178"/>
          <a:ext cx="552449" cy="53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64"/>
  <sheetViews>
    <sheetView showGridLines="0" tabSelected="1" view="pageBreakPreview" topLeftCell="A43" zoomScaleNormal="100" zoomScaleSheetLayoutView="100" workbookViewId="0">
      <selection activeCell="M65" sqref="M65"/>
    </sheetView>
  </sheetViews>
  <sheetFormatPr defaultRowHeight="15"/>
  <cols>
    <col min="1" max="1" width="16.140625" customWidth="1"/>
    <col min="2" max="2" width="43.28515625" style="62" customWidth="1"/>
    <col min="3" max="3" width="35.42578125" customWidth="1"/>
  </cols>
  <sheetData>
    <row r="2" spans="1:16" ht="15.75">
      <c r="A2" s="226" t="s">
        <v>17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>
      <c r="A3" s="227" t="s">
        <v>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5" spans="1:16" ht="15" customHeight="1">
      <c r="A5" s="232" t="s">
        <v>19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1:1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>
      <c r="A7" s="233" t="s">
        <v>18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</row>
    <row r="8" spans="1:16">
      <c r="A8" s="228" t="s">
        <v>0</v>
      </c>
      <c r="B8" s="228"/>
      <c r="C8" s="228"/>
      <c r="D8" s="4">
        <v>43831</v>
      </c>
      <c r="E8" s="4">
        <v>43862</v>
      </c>
      <c r="F8" s="4">
        <v>43891</v>
      </c>
      <c r="G8" s="4">
        <v>43922</v>
      </c>
      <c r="H8" s="4">
        <v>43952</v>
      </c>
      <c r="I8" s="4">
        <v>43983</v>
      </c>
      <c r="J8" s="4">
        <v>44013</v>
      </c>
      <c r="K8" s="4">
        <v>44044</v>
      </c>
      <c r="L8" s="50">
        <v>44075</v>
      </c>
      <c r="M8" s="50">
        <v>44105</v>
      </c>
      <c r="N8" s="50">
        <v>44136</v>
      </c>
      <c r="O8" s="50">
        <v>44166</v>
      </c>
      <c r="P8" s="20" t="s">
        <v>11</v>
      </c>
    </row>
    <row r="9" spans="1:16">
      <c r="A9" s="229" t="s">
        <v>1</v>
      </c>
      <c r="B9" s="31"/>
      <c r="C9" s="5" t="s">
        <v>2</v>
      </c>
      <c r="D9" s="19">
        <v>18</v>
      </c>
      <c r="E9" s="13">
        <v>19</v>
      </c>
      <c r="F9" s="13">
        <v>11</v>
      </c>
      <c r="G9" s="13">
        <v>0</v>
      </c>
      <c r="H9" s="13">
        <v>3</v>
      </c>
      <c r="I9" s="18">
        <v>5</v>
      </c>
      <c r="J9" s="14">
        <v>4</v>
      </c>
      <c r="K9" s="14">
        <v>6</v>
      </c>
      <c r="L9" s="51"/>
      <c r="M9" s="51"/>
      <c r="N9" s="51"/>
      <c r="O9" s="51"/>
      <c r="P9" s="19">
        <f>SUM(D9:O9)</f>
        <v>66</v>
      </c>
    </row>
    <row r="10" spans="1:16">
      <c r="A10" s="229"/>
      <c r="B10" s="31"/>
      <c r="C10" s="5" t="s">
        <v>3</v>
      </c>
      <c r="D10" s="19">
        <v>15</v>
      </c>
      <c r="E10" s="13">
        <v>15</v>
      </c>
      <c r="F10" s="13">
        <v>9</v>
      </c>
      <c r="G10" s="13">
        <v>0</v>
      </c>
      <c r="H10" s="13">
        <v>3</v>
      </c>
      <c r="I10" s="18">
        <v>6</v>
      </c>
      <c r="J10" s="14">
        <v>11</v>
      </c>
      <c r="K10" s="14">
        <v>1</v>
      </c>
      <c r="L10" s="51"/>
      <c r="M10" s="51"/>
      <c r="N10" s="51"/>
      <c r="O10" s="51"/>
      <c r="P10" s="19">
        <f>SUM(D10:O10)</f>
        <v>60</v>
      </c>
    </row>
    <row r="11" spans="1:16">
      <c r="A11" s="230" t="s">
        <v>13</v>
      </c>
      <c r="B11" s="230"/>
      <c r="C11" s="230"/>
      <c r="D11" s="13">
        <v>33</v>
      </c>
      <c r="E11" s="13">
        <f>SUM(E9:E10)</f>
        <v>34</v>
      </c>
      <c r="F11" s="13">
        <f>SUM(F9:F10)</f>
        <v>20</v>
      </c>
      <c r="G11" s="13">
        <v>0</v>
      </c>
      <c r="H11" s="13">
        <v>6</v>
      </c>
      <c r="I11" s="13">
        <v>11</v>
      </c>
      <c r="J11" s="13">
        <v>15</v>
      </c>
      <c r="K11" s="13">
        <v>7</v>
      </c>
      <c r="L11" s="52"/>
      <c r="M11" s="52"/>
      <c r="N11" s="52"/>
      <c r="O11" s="52"/>
      <c r="P11" s="13">
        <f t="shared" ref="P11" si="0">SUM(P9:P10)</f>
        <v>126</v>
      </c>
    </row>
    <row r="12" spans="1:16">
      <c r="A12" s="231" t="s">
        <v>12</v>
      </c>
      <c r="B12" s="231"/>
      <c r="C12" s="231"/>
      <c r="D12" s="9">
        <v>48</v>
      </c>
      <c r="E12" s="9">
        <v>48</v>
      </c>
      <c r="F12" s="9">
        <v>48</v>
      </c>
      <c r="G12" s="9">
        <v>48</v>
      </c>
      <c r="H12" s="17">
        <v>48</v>
      </c>
      <c r="I12" s="9">
        <v>48</v>
      </c>
      <c r="J12" s="9">
        <v>48</v>
      </c>
      <c r="K12" s="9">
        <v>48</v>
      </c>
      <c r="L12" s="56"/>
      <c r="M12" s="56"/>
      <c r="N12" s="56"/>
      <c r="O12" s="56"/>
      <c r="P12" s="12">
        <f>SUM(D12:O12)</f>
        <v>384</v>
      </c>
    </row>
    <row r="13" spans="1:16">
      <c r="A13" s="231" t="s">
        <v>4</v>
      </c>
      <c r="B13" s="231"/>
      <c r="C13" s="231"/>
      <c r="D13" s="10">
        <f>D11/D12</f>
        <v>0.6875</v>
      </c>
      <c r="E13" s="10">
        <f>E11/E12</f>
        <v>0.70833333333333337</v>
      </c>
      <c r="F13" s="10">
        <f>F11/F12</f>
        <v>0.41666666666666669</v>
      </c>
      <c r="G13" s="10">
        <f t="shared" ref="G13:P13" si="1">G11/G12</f>
        <v>0</v>
      </c>
      <c r="H13" s="10">
        <f t="shared" si="1"/>
        <v>0.125</v>
      </c>
      <c r="I13" s="10">
        <f t="shared" si="1"/>
        <v>0.22916666666666666</v>
      </c>
      <c r="J13" s="10">
        <f t="shared" si="1"/>
        <v>0.3125</v>
      </c>
      <c r="K13" s="10">
        <f t="shared" si="1"/>
        <v>0.14583333333333334</v>
      </c>
      <c r="L13" s="59"/>
      <c r="M13" s="59"/>
      <c r="N13" s="59"/>
      <c r="O13" s="59"/>
      <c r="P13" s="10">
        <f t="shared" si="1"/>
        <v>0.328125</v>
      </c>
    </row>
    <row r="16" spans="1:16">
      <c r="A16" s="195" t="s">
        <v>18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7"/>
    </row>
    <row r="17" spans="1:16">
      <c r="A17" s="228" t="s">
        <v>5</v>
      </c>
      <c r="B17" s="228"/>
      <c r="C17" s="228"/>
      <c r="D17" s="4">
        <v>43831</v>
      </c>
      <c r="E17" s="4">
        <v>43862</v>
      </c>
      <c r="F17" s="4">
        <v>43891</v>
      </c>
      <c r="G17" s="4">
        <v>43922</v>
      </c>
      <c r="H17" s="4">
        <v>43952</v>
      </c>
      <c r="I17" s="4">
        <v>43983</v>
      </c>
      <c r="J17" s="4">
        <v>44013</v>
      </c>
      <c r="K17" s="4">
        <v>44044</v>
      </c>
      <c r="L17" s="50">
        <v>44075</v>
      </c>
      <c r="M17" s="50">
        <v>44105</v>
      </c>
      <c r="N17" s="50">
        <v>44136</v>
      </c>
      <c r="O17" s="50">
        <v>44166</v>
      </c>
      <c r="P17" s="1" t="s">
        <v>11</v>
      </c>
    </row>
    <row r="18" spans="1:16">
      <c r="A18" s="234" t="s">
        <v>14</v>
      </c>
      <c r="B18" s="234"/>
      <c r="C18" s="234"/>
      <c r="D18" s="6">
        <v>249</v>
      </c>
      <c r="E18" s="6">
        <v>166</v>
      </c>
      <c r="F18" s="6">
        <v>193</v>
      </c>
      <c r="G18" s="21">
        <v>25</v>
      </c>
      <c r="H18" s="6">
        <v>71</v>
      </c>
      <c r="I18" s="7">
        <v>95</v>
      </c>
      <c r="J18" s="8">
        <v>82</v>
      </c>
      <c r="K18" s="8">
        <v>66</v>
      </c>
      <c r="L18" s="53"/>
      <c r="M18" s="53"/>
      <c r="N18" s="53"/>
      <c r="O18" s="54"/>
      <c r="P18" s="15">
        <f>SUM(D18:O18)</f>
        <v>947</v>
      </c>
    </row>
    <row r="19" spans="1:16">
      <c r="A19" s="234" t="s">
        <v>6</v>
      </c>
      <c r="B19" s="234"/>
      <c r="C19" s="234"/>
      <c r="D19" s="6">
        <v>8</v>
      </c>
      <c r="E19" s="6">
        <v>35</v>
      </c>
      <c r="F19" s="6">
        <v>70</v>
      </c>
      <c r="G19" s="21">
        <v>69</v>
      </c>
      <c r="H19" s="6">
        <v>104</v>
      </c>
      <c r="I19" s="7">
        <v>131</v>
      </c>
      <c r="J19" s="8">
        <v>103</v>
      </c>
      <c r="K19" s="8">
        <v>130</v>
      </c>
      <c r="L19" s="53"/>
      <c r="M19" s="53"/>
      <c r="N19" s="53"/>
      <c r="O19" s="55"/>
      <c r="P19" s="15">
        <f t="shared" ref="P19:P23" si="2">SUM(D19:O19)</f>
        <v>650</v>
      </c>
    </row>
    <row r="20" spans="1:16">
      <c r="A20" s="234" t="s">
        <v>7</v>
      </c>
      <c r="B20" s="234"/>
      <c r="C20" s="234"/>
      <c r="D20" s="6">
        <v>44</v>
      </c>
      <c r="E20" s="6">
        <v>161</v>
      </c>
      <c r="F20" s="6">
        <v>133</v>
      </c>
      <c r="G20" s="21">
        <v>77</v>
      </c>
      <c r="H20" s="6">
        <v>173</v>
      </c>
      <c r="I20" s="7">
        <v>203</v>
      </c>
      <c r="J20" s="8">
        <v>157</v>
      </c>
      <c r="K20" s="8">
        <v>205</v>
      </c>
      <c r="L20" s="53"/>
      <c r="M20" s="53"/>
      <c r="N20" s="53"/>
      <c r="O20" s="55"/>
      <c r="P20" s="15">
        <f t="shared" si="2"/>
        <v>1153</v>
      </c>
    </row>
    <row r="21" spans="1:16">
      <c r="A21" s="235" t="s">
        <v>8</v>
      </c>
      <c r="B21" s="236"/>
      <c r="C21" s="237"/>
      <c r="D21" s="6">
        <v>282</v>
      </c>
      <c r="E21" s="6">
        <v>317</v>
      </c>
      <c r="F21" s="6">
        <v>239</v>
      </c>
      <c r="G21" s="21">
        <v>96</v>
      </c>
      <c r="H21" s="6">
        <v>297</v>
      </c>
      <c r="I21" s="7">
        <v>461</v>
      </c>
      <c r="J21" s="8">
        <v>607</v>
      </c>
      <c r="K21" s="8">
        <v>492</v>
      </c>
      <c r="L21" s="53"/>
      <c r="M21" s="53"/>
      <c r="N21" s="53"/>
      <c r="O21" s="55"/>
      <c r="P21" s="15">
        <f t="shared" si="2"/>
        <v>2791</v>
      </c>
    </row>
    <row r="22" spans="1:16">
      <c r="A22" s="234" t="s">
        <v>9</v>
      </c>
      <c r="B22" s="234"/>
      <c r="C22" s="234"/>
      <c r="D22" s="6">
        <v>3</v>
      </c>
      <c r="E22" s="6">
        <v>27</v>
      </c>
      <c r="F22" s="6">
        <v>6</v>
      </c>
      <c r="G22" s="21">
        <v>20</v>
      </c>
      <c r="H22" s="6">
        <v>27</v>
      </c>
      <c r="I22" s="7">
        <v>35</v>
      </c>
      <c r="J22" s="8">
        <v>27</v>
      </c>
      <c r="K22" s="8">
        <v>7</v>
      </c>
      <c r="L22" s="53"/>
      <c r="M22" s="53"/>
      <c r="N22" s="53"/>
      <c r="O22" s="55"/>
      <c r="P22" s="15">
        <f t="shared" si="2"/>
        <v>152</v>
      </c>
    </row>
    <row r="23" spans="1:16">
      <c r="A23" s="234" t="s">
        <v>10</v>
      </c>
      <c r="B23" s="234"/>
      <c r="C23" s="234"/>
      <c r="D23" s="6">
        <v>17</v>
      </c>
      <c r="E23" s="6">
        <v>122</v>
      </c>
      <c r="F23" s="6">
        <v>104</v>
      </c>
      <c r="G23" s="21">
        <v>22</v>
      </c>
      <c r="H23" s="6">
        <v>17</v>
      </c>
      <c r="I23" s="7">
        <v>25</v>
      </c>
      <c r="J23" s="8">
        <v>116</v>
      </c>
      <c r="K23" s="8">
        <v>88</v>
      </c>
      <c r="L23" s="53"/>
      <c r="M23" s="53"/>
      <c r="N23" s="53"/>
      <c r="O23" s="55"/>
      <c r="P23" s="15">
        <f t="shared" si="2"/>
        <v>511</v>
      </c>
    </row>
    <row r="24" spans="1:16">
      <c r="A24" s="231" t="s">
        <v>11</v>
      </c>
      <c r="B24" s="231"/>
      <c r="C24" s="231"/>
      <c r="D24" s="9">
        <f>SUM(D18:D23)</f>
        <v>603</v>
      </c>
      <c r="E24" s="9">
        <f t="shared" ref="E24:K24" si="3">SUM(E18:E23)</f>
        <v>828</v>
      </c>
      <c r="F24" s="9">
        <f t="shared" si="3"/>
        <v>745</v>
      </c>
      <c r="G24" s="9">
        <f t="shared" si="3"/>
        <v>309</v>
      </c>
      <c r="H24" s="9">
        <f t="shared" si="3"/>
        <v>689</v>
      </c>
      <c r="I24" s="9">
        <f t="shared" si="3"/>
        <v>950</v>
      </c>
      <c r="J24" s="9">
        <f t="shared" si="3"/>
        <v>1092</v>
      </c>
      <c r="K24" s="9">
        <f t="shared" si="3"/>
        <v>988</v>
      </c>
      <c r="L24" s="56"/>
      <c r="M24" s="56"/>
      <c r="N24" s="56"/>
      <c r="O24" s="57"/>
      <c r="P24" s="2">
        <f>SUM(D24:O24)</f>
        <v>6204</v>
      </c>
    </row>
    <row r="25" spans="1:16">
      <c r="A25" s="231" t="s">
        <v>12</v>
      </c>
      <c r="B25" s="231"/>
      <c r="C25" s="231"/>
      <c r="D25" s="9">
        <v>375</v>
      </c>
      <c r="E25" s="9">
        <v>375</v>
      </c>
      <c r="F25" s="9">
        <v>375</v>
      </c>
      <c r="G25" s="9">
        <v>375</v>
      </c>
      <c r="H25" s="9">
        <v>375</v>
      </c>
      <c r="I25" s="9">
        <v>375</v>
      </c>
      <c r="J25" s="9">
        <v>375</v>
      </c>
      <c r="K25" s="9">
        <v>375</v>
      </c>
      <c r="L25" s="56"/>
      <c r="M25" s="56"/>
      <c r="N25" s="56"/>
      <c r="O25" s="56"/>
      <c r="P25" s="2">
        <f>SUM(D25:O25)</f>
        <v>3000</v>
      </c>
    </row>
    <row r="26" spans="1:16">
      <c r="A26" s="231" t="s">
        <v>4</v>
      </c>
      <c r="B26" s="231"/>
      <c r="C26" s="231"/>
      <c r="D26" s="11">
        <f>D24/D25</f>
        <v>1.6080000000000001</v>
      </c>
      <c r="E26" s="11">
        <f>E24/E25</f>
        <v>2.2080000000000002</v>
      </c>
      <c r="F26" s="11">
        <f t="shared" ref="F26:K26" si="4">F24/F25</f>
        <v>1.9866666666666666</v>
      </c>
      <c r="G26" s="11">
        <f t="shared" si="4"/>
        <v>0.82399999999999995</v>
      </c>
      <c r="H26" s="11">
        <f t="shared" si="4"/>
        <v>1.8373333333333333</v>
      </c>
      <c r="I26" s="11">
        <f t="shared" si="4"/>
        <v>2.5333333333333332</v>
      </c>
      <c r="J26" s="11">
        <f t="shared" si="4"/>
        <v>2.9119999999999999</v>
      </c>
      <c r="K26" s="11">
        <f t="shared" si="4"/>
        <v>2.6346666666666665</v>
      </c>
      <c r="L26" s="58"/>
      <c r="M26" s="58"/>
      <c r="N26" s="58"/>
      <c r="O26" s="58"/>
      <c r="P26" s="16">
        <f>AVERAGE(D26:O26)</f>
        <v>2.0680000000000001</v>
      </c>
    </row>
    <row r="27" spans="1:16">
      <c r="A27" s="22" t="s">
        <v>48</v>
      </c>
      <c r="B27" s="22"/>
    </row>
    <row r="28" spans="1:16" ht="15.75" thickBot="1">
      <c r="A28" s="86"/>
    </row>
    <row r="29" spans="1:16" ht="15.75" thickBot="1">
      <c r="A29" s="192" t="s">
        <v>49</v>
      </c>
      <c r="B29" s="193"/>
      <c r="C29" s="194"/>
      <c r="D29" s="122">
        <v>43831</v>
      </c>
      <c r="E29" s="122">
        <v>43862</v>
      </c>
      <c r="F29" s="122">
        <v>43891</v>
      </c>
      <c r="G29" s="122">
        <v>43922</v>
      </c>
      <c r="H29" s="4">
        <v>43952</v>
      </c>
      <c r="I29" s="4">
        <v>43983</v>
      </c>
      <c r="J29" s="4">
        <v>44013</v>
      </c>
      <c r="K29" s="4">
        <v>44044</v>
      </c>
      <c r="L29" s="60">
        <v>44075</v>
      </c>
      <c r="M29" s="60">
        <v>44105</v>
      </c>
      <c r="N29" s="60">
        <v>44136</v>
      </c>
      <c r="O29" s="60">
        <v>44166</v>
      </c>
      <c r="P29" s="76" t="s">
        <v>11</v>
      </c>
    </row>
    <row r="30" spans="1:16" ht="15.75" thickBot="1">
      <c r="A30" s="249" t="s">
        <v>50</v>
      </c>
      <c r="B30" s="190" t="s">
        <v>51</v>
      </c>
      <c r="C30" s="66" t="s">
        <v>52</v>
      </c>
      <c r="D30" s="169">
        <v>16</v>
      </c>
      <c r="E30" s="170"/>
      <c r="F30" s="170"/>
      <c r="G30" s="171"/>
      <c r="H30" s="96"/>
      <c r="I30" s="96"/>
      <c r="J30" s="96"/>
      <c r="K30" s="96"/>
      <c r="L30" s="69">
        <v>39</v>
      </c>
      <c r="M30" s="69">
        <v>30</v>
      </c>
      <c r="N30" s="69">
        <v>80</v>
      </c>
      <c r="O30" s="69">
        <v>42</v>
      </c>
      <c r="P30" s="68">
        <f>SUM(L30:O30)</f>
        <v>191</v>
      </c>
    </row>
    <row r="31" spans="1:16" ht="15.75" thickBot="1">
      <c r="A31" s="250"/>
      <c r="B31" s="251"/>
      <c r="C31" s="65" t="s">
        <v>53</v>
      </c>
      <c r="D31" s="223">
        <v>100</v>
      </c>
      <c r="E31" s="224"/>
      <c r="F31" s="224"/>
      <c r="G31" s="225"/>
      <c r="H31" s="97"/>
      <c r="I31" s="97"/>
      <c r="J31" s="97"/>
      <c r="K31" s="97"/>
      <c r="L31" s="72">
        <v>116</v>
      </c>
      <c r="M31" s="72">
        <v>107</v>
      </c>
      <c r="N31" s="72">
        <v>146</v>
      </c>
      <c r="O31" s="72">
        <v>133</v>
      </c>
      <c r="P31" s="68">
        <f>SUM(L31:O31)</f>
        <v>502</v>
      </c>
    </row>
    <row r="32" spans="1:16" ht="30.75" thickBot="1">
      <c r="A32" s="250"/>
      <c r="B32" s="190" t="s">
        <v>54</v>
      </c>
      <c r="C32" s="64" t="s">
        <v>55</v>
      </c>
      <c r="D32" s="219">
        <v>120</v>
      </c>
      <c r="E32" s="220"/>
      <c r="F32" s="220"/>
      <c r="G32" s="221"/>
      <c r="H32" s="96"/>
      <c r="I32" s="96"/>
      <c r="J32" s="96"/>
      <c r="K32" s="96"/>
      <c r="L32" s="69">
        <v>113</v>
      </c>
      <c r="M32" s="69">
        <v>121</v>
      </c>
      <c r="N32" s="69">
        <v>125</v>
      </c>
      <c r="O32" s="69">
        <v>81</v>
      </c>
      <c r="P32" s="68">
        <f>SUM(L32:O32)</f>
        <v>440</v>
      </c>
    </row>
    <row r="33" spans="1:16" ht="15.75" thickBot="1">
      <c r="A33" s="250"/>
      <c r="B33" s="191"/>
      <c r="C33" s="63" t="s">
        <v>53</v>
      </c>
      <c r="D33" s="143">
        <v>30</v>
      </c>
      <c r="E33" s="144"/>
      <c r="F33" s="144"/>
      <c r="G33" s="145"/>
      <c r="H33" s="97"/>
      <c r="I33" s="97"/>
      <c r="J33" s="97"/>
      <c r="K33" s="97"/>
      <c r="L33" s="72">
        <v>659</v>
      </c>
      <c r="M33" s="72">
        <v>497</v>
      </c>
      <c r="N33" s="72">
        <v>500</v>
      </c>
      <c r="O33" s="72">
        <v>374</v>
      </c>
      <c r="P33" s="68">
        <f>SUM(L33:O33)</f>
        <v>2030</v>
      </c>
    </row>
    <row r="34" spans="1:16" ht="15.75" thickBot="1">
      <c r="A34" s="250"/>
      <c r="B34" s="77" t="s">
        <v>56</v>
      </c>
      <c r="C34" s="63" t="s">
        <v>53</v>
      </c>
      <c r="D34" s="172" t="s">
        <v>34</v>
      </c>
      <c r="E34" s="173"/>
      <c r="F34" s="173"/>
      <c r="G34" s="222"/>
      <c r="H34" s="121"/>
      <c r="I34" s="98"/>
      <c r="J34" s="98"/>
      <c r="K34" s="98"/>
      <c r="L34" s="67">
        <v>0</v>
      </c>
      <c r="M34" s="61">
        <v>0</v>
      </c>
      <c r="N34" s="61">
        <v>0</v>
      </c>
      <c r="O34" s="61">
        <v>0</v>
      </c>
      <c r="P34" s="68">
        <f>SUM(L34:O34)</f>
        <v>0</v>
      </c>
    </row>
    <row r="35" spans="1:16" ht="15.75" thickBot="1">
      <c r="L35" s="86"/>
    </row>
    <row r="36" spans="1:16" ht="15.75" thickBot="1">
      <c r="A36" s="244" t="s">
        <v>57</v>
      </c>
      <c r="B36" s="245"/>
      <c r="C36" s="246"/>
      <c r="D36" s="216" t="s">
        <v>75</v>
      </c>
      <c r="E36" s="217"/>
      <c r="F36" s="217"/>
      <c r="G36" s="218"/>
      <c r="H36" s="120">
        <v>43952</v>
      </c>
      <c r="I36" s="4">
        <v>43983</v>
      </c>
      <c r="J36" s="4">
        <v>44013</v>
      </c>
      <c r="K36" s="4">
        <v>44044</v>
      </c>
      <c r="L36" s="141">
        <v>44075</v>
      </c>
      <c r="M36" s="141">
        <v>44105</v>
      </c>
      <c r="N36" s="141">
        <v>44136</v>
      </c>
      <c r="O36" s="141">
        <v>44166</v>
      </c>
      <c r="P36" s="142" t="s">
        <v>11</v>
      </c>
    </row>
    <row r="37" spans="1:16">
      <c r="A37" s="167" t="s">
        <v>58</v>
      </c>
      <c r="B37" s="155" t="s">
        <v>43</v>
      </c>
      <c r="C37" s="78" t="s">
        <v>59</v>
      </c>
      <c r="D37" s="169">
        <v>10</v>
      </c>
      <c r="E37" s="170"/>
      <c r="F37" s="170"/>
      <c r="G37" s="171"/>
      <c r="H37" s="99"/>
      <c r="I37" s="99"/>
      <c r="J37" s="99"/>
      <c r="K37" s="99"/>
      <c r="L37" s="138">
        <v>51</v>
      </c>
      <c r="M37" s="139">
        <v>86</v>
      </c>
      <c r="N37" s="139">
        <v>80</v>
      </c>
      <c r="O37" s="139">
        <v>54</v>
      </c>
      <c r="P37" s="140">
        <f t="shared" ref="P37:P45" si="5">SUM(L37:O37)</f>
        <v>271</v>
      </c>
    </row>
    <row r="38" spans="1:16">
      <c r="A38" s="168"/>
      <c r="B38" s="156"/>
      <c r="C38" s="79" t="s">
        <v>60</v>
      </c>
      <c r="D38" s="146">
        <v>2</v>
      </c>
      <c r="E38" s="147"/>
      <c r="F38" s="147">
        <v>2</v>
      </c>
      <c r="G38" s="148"/>
      <c r="H38" s="99"/>
      <c r="I38" s="99"/>
      <c r="J38" s="99"/>
      <c r="K38" s="99"/>
      <c r="L38" s="75">
        <v>2</v>
      </c>
      <c r="M38" s="87">
        <v>2</v>
      </c>
      <c r="N38" s="87">
        <v>6</v>
      </c>
      <c r="O38" s="87">
        <v>5</v>
      </c>
      <c r="P38" s="74">
        <f t="shared" si="5"/>
        <v>15</v>
      </c>
    </row>
    <row r="39" spans="1:16" ht="15.75" thickBot="1">
      <c r="A39" s="168"/>
      <c r="B39" s="157"/>
      <c r="C39" s="80" t="s">
        <v>61</v>
      </c>
      <c r="D39" s="143">
        <v>156</v>
      </c>
      <c r="E39" s="144"/>
      <c r="F39" s="144"/>
      <c r="G39" s="145"/>
      <c r="H39" s="97"/>
      <c r="I39" s="97"/>
      <c r="J39" s="97"/>
      <c r="K39" s="97"/>
      <c r="L39" s="73">
        <v>210</v>
      </c>
      <c r="M39" s="72">
        <v>720</v>
      </c>
      <c r="N39" s="72">
        <v>635</v>
      </c>
      <c r="O39" s="72">
        <v>242</v>
      </c>
      <c r="P39" s="71">
        <f t="shared" si="5"/>
        <v>1807</v>
      </c>
    </row>
    <row r="40" spans="1:16">
      <c r="A40" s="168"/>
      <c r="B40" s="155" t="s">
        <v>62</v>
      </c>
      <c r="C40" s="81" t="s">
        <v>63</v>
      </c>
      <c r="D40" s="169">
        <v>12</v>
      </c>
      <c r="E40" s="170"/>
      <c r="F40" s="170"/>
      <c r="G40" s="171"/>
      <c r="H40" s="96"/>
      <c r="I40" s="96"/>
      <c r="J40" s="96"/>
      <c r="K40" s="96"/>
      <c r="L40" s="70">
        <v>8</v>
      </c>
      <c r="M40" s="69">
        <v>20</v>
      </c>
      <c r="N40" s="69">
        <v>11</v>
      </c>
      <c r="O40" s="69">
        <v>9</v>
      </c>
      <c r="P40" s="68">
        <f t="shared" si="5"/>
        <v>48</v>
      </c>
    </row>
    <row r="41" spans="1:16">
      <c r="A41" s="168"/>
      <c r="B41" s="156"/>
      <c r="C41" s="82" t="s">
        <v>64</v>
      </c>
      <c r="D41" s="146">
        <v>36</v>
      </c>
      <c r="E41" s="147"/>
      <c r="F41" s="147"/>
      <c r="G41" s="148"/>
      <c r="H41" s="99"/>
      <c r="I41" s="99"/>
      <c r="J41" s="99"/>
      <c r="K41" s="99"/>
      <c r="L41" s="75">
        <v>20</v>
      </c>
      <c r="M41" s="87">
        <v>37</v>
      </c>
      <c r="N41" s="87">
        <v>29</v>
      </c>
      <c r="O41" s="87">
        <v>18</v>
      </c>
      <c r="P41" s="74">
        <f t="shared" si="5"/>
        <v>104</v>
      </c>
    </row>
    <row r="42" spans="1:16" ht="15.75" thickBot="1">
      <c r="A42" s="168"/>
      <c r="B42" s="157"/>
      <c r="C42" s="83" t="s">
        <v>65</v>
      </c>
      <c r="D42" s="143">
        <v>10</v>
      </c>
      <c r="E42" s="144"/>
      <c r="F42" s="144"/>
      <c r="G42" s="145"/>
      <c r="H42" s="97"/>
      <c r="I42" s="97"/>
      <c r="J42" s="97"/>
      <c r="K42" s="97"/>
      <c r="L42" s="73"/>
      <c r="M42" s="72"/>
      <c r="N42" s="72"/>
      <c r="O42" s="72"/>
      <c r="P42" s="71">
        <f t="shared" si="5"/>
        <v>0</v>
      </c>
    </row>
    <row r="43" spans="1:16">
      <c r="A43" s="168"/>
      <c r="B43" s="155" t="s">
        <v>66</v>
      </c>
      <c r="C43" s="78" t="s">
        <v>59</v>
      </c>
      <c r="D43" s="169">
        <v>24</v>
      </c>
      <c r="E43" s="170"/>
      <c r="F43" s="170"/>
      <c r="G43" s="171"/>
      <c r="H43" s="96"/>
      <c r="I43" s="96"/>
      <c r="J43" s="96"/>
      <c r="K43" s="96"/>
      <c r="L43" s="70">
        <v>55</v>
      </c>
      <c r="M43" s="69">
        <v>24</v>
      </c>
      <c r="N43" s="69">
        <v>48</v>
      </c>
      <c r="O43" s="69">
        <v>93</v>
      </c>
      <c r="P43" s="68">
        <f t="shared" si="5"/>
        <v>220</v>
      </c>
    </row>
    <row r="44" spans="1:16" ht="15.75" thickBot="1">
      <c r="A44" s="168"/>
      <c r="B44" s="157"/>
      <c r="C44" s="84" t="s">
        <v>61</v>
      </c>
      <c r="D44" s="143">
        <v>120</v>
      </c>
      <c r="E44" s="144"/>
      <c r="F44" s="144"/>
      <c r="G44" s="145"/>
      <c r="H44" s="97"/>
      <c r="I44" s="97"/>
      <c r="J44" s="97"/>
      <c r="K44" s="97"/>
      <c r="L44" s="73">
        <v>136</v>
      </c>
      <c r="M44" s="72">
        <v>104</v>
      </c>
      <c r="N44" s="72">
        <v>213</v>
      </c>
      <c r="O44" s="72">
        <v>183</v>
      </c>
      <c r="P44" s="71">
        <f t="shared" si="5"/>
        <v>636</v>
      </c>
    </row>
    <row r="45" spans="1:16" ht="15.75" thickBot="1">
      <c r="A45" s="168"/>
      <c r="B45" s="85" t="s">
        <v>67</v>
      </c>
      <c r="C45" s="80" t="s">
        <v>61</v>
      </c>
      <c r="D45" s="172">
        <v>50</v>
      </c>
      <c r="E45" s="173"/>
      <c r="F45" s="173"/>
      <c r="G45" s="174"/>
      <c r="H45" s="98"/>
      <c r="I45" s="98"/>
      <c r="J45" s="98"/>
      <c r="K45" s="98"/>
      <c r="L45" s="67">
        <v>70</v>
      </c>
      <c r="M45" s="61">
        <v>221</v>
      </c>
      <c r="N45" s="61">
        <v>63</v>
      </c>
      <c r="O45" s="129">
        <v>51</v>
      </c>
      <c r="P45" s="130">
        <f t="shared" si="5"/>
        <v>405</v>
      </c>
    </row>
    <row r="46" spans="1:16" ht="15.75" thickBot="1"/>
    <row r="47" spans="1:16" s="26" customFormat="1" ht="28.5" customHeight="1" thickBot="1">
      <c r="A47" s="115" t="s">
        <v>25</v>
      </c>
      <c r="B47" s="112"/>
      <c r="C47" s="112"/>
      <c r="D47" s="238" t="s">
        <v>12</v>
      </c>
      <c r="E47" s="239"/>
      <c r="F47" s="239"/>
      <c r="G47" s="240"/>
      <c r="H47" s="102" t="s">
        <v>26</v>
      </c>
      <c r="I47" s="102" t="s">
        <v>27</v>
      </c>
      <c r="J47" s="102" t="s">
        <v>28</v>
      </c>
      <c r="K47" s="102" t="s">
        <v>29</v>
      </c>
      <c r="L47" s="131" t="s">
        <v>47</v>
      </c>
      <c r="M47" s="131" t="s">
        <v>69</v>
      </c>
      <c r="N47" s="131" t="s">
        <v>70</v>
      </c>
      <c r="O47" s="131" t="s">
        <v>71</v>
      </c>
      <c r="P47" s="247" t="s">
        <v>11</v>
      </c>
    </row>
    <row r="48" spans="1:16" s="26" customFormat="1" ht="15.75" customHeight="1" thickBot="1">
      <c r="A48" s="116"/>
      <c r="B48" s="114"/>
      <c r="C48" s="114"/>
      <c r="D48" s="241"/>
      <c r="E48" s="242"/>
      <c r="F48" s="242"/>
      <c r="G48" s="243"/>
      <c r="H48" s="108" t="s">
        <v>72</v>
      </c>
      <c r="I48" s="108" t="s">
        <v>72</v>
      </c>
      <c r="J48" s="108" t="s">
        <v>72</v>
      </c>
      <c r="K48" s="108" t="s">
        <v>72</v>
      </c>
      <c r="L48" s="132" t="s">
        <v>72</v>
      </c>
      <c r="M48" s="132" t="s">
        <v>72</v>
      </c>
      <c r="N48" s="132" t="s">
        <v>68</v>
      </c>
      <c r="O48" s="133" t="s">
        <v>68</v>
      </c>
      <c r="P48" s="248"/>
    </row>
    <row r="49" spans="1:16" s="26" customFormat="1" ht="15" customHeight="1">
      <c r="A49" s="164" t="s">
        <v>20</v>
      </c>
      <c r="B49" s="159"/>
      <c r="C49" s="92" t="s">
        <v>21</v>
      </c>
      <c r="D49" s="201">
        <v>50</v>
      </c>
      <c r="E49" s="202"/>
      <c r="F49" s="202"/>
      <c r="G49" s="203"/>
      <c r="H49" s="117">
        <v>6</v>
      </c>
      <c r="I49" s="109">
        <v>22</v>
      </c>
      <c r="J49" s="28">
        <v>6</v>
      </c>
      <c r="K49" s="109">
        <v>7</v>
      </c>
      <c r="L49" s="213">
        <v>70</v>
      </c>
      <c r="M49" s="213">
        <v>221</v>
      </c>
      <c r="N49" s="213">
        <v>63</v>
      </c>
      <c r="O49" s="100"/>
      <c r="P49" s="198">
        <v>556</v>
      </c>
    </row>
    <row r="50" spans="1:16" s="26" customFormat="1" ht="11.25" customHeight="1">
      <c r="A50" s="165"/>
      <c r="B50" s="161"/>
      <c r="C50" s="93" t="s">
        <v>22</v>
      </c>
      <c r="D50" s="204"/>
      <c r="E50" s="205"/>
      <c r="F50" s="205"/>
      <c r="G50" s="206"/>
      <c r="H50" s="118">
        <v>3</v>
      </c>
      <c r="I50" s="110">
        <v>1</v>
      </c>
      <c r="J50" s="29">
        <v>0</v>
      </c>
      <c r="K50" s="110">
        <v>31</v>
      </c>
      <c r="L50" s="214"/>
      <c r="M50" s="214">
        <v>221</v>
      </c>
      <c r="N50" s="214">
        <v>221</v>
      </c>
      <c r="O50" s="113">
        <v>51</v>
      </c>
      <c r="P50" s="199"/>
    </row>
    <row r="51" spans="1:16" s="26" customFormat="1" ht="12" customHeight="1" thickBot="1">
      <c r="A51" s="165"/>
      <c r="B51" s="161"/>
      <c r="C51" s="47" t="s">
        <v>23</v>
      </c>
      <c r="D51" s="207"/>
      <c r="E51" s="208"/>
      <c r="F51" s="208"/>
      <c r="G51" s="209"/>
      <c r="H51" s="104">
        <v>1</v>
      </c>
      <c r="I51" s="111">
        <v>5</v>
      </c>
      <c r="J51" s="30">
        <v>15</v>
      </c>
      <c r="K51" s="111">
        <v>47</v>
      </c>
      <c r="L51" s="215"/>
      <c r="M51" s="215"/>
      <c r="N51" s="215"/>
      <c r="O51" s="101"/>
      <c r="P51" s="200"/>
    </row>
    <row r="52" spans="1:16" s="26" customFormat="1" ht="15.75" customHeight="1" thickBot="1">
      <c r="A52" s="166"/>
      <c r="B52" s="163"/>
      <c r="C52" s="94" t="s">
        <v>24</v>
      </c>
      <c r="D52" s="210">
        <v>50</v>
      </c>
      <c r="E52" s="211"/>
      <c r="F52" s="211"/>
      <c r="G52" s="212"/>
      <c r="H52" s="95">
        <f>SUM(H49:H51)</f>
        <v>10</v>
      </c>
      <c r="I52" s="27">
        <f>SUM(I49:I51)</f>
        <v>28</v>
      </c>
      <c r="J52" s="27">
        <v>28</v>
      </c>
      <c r="K52" s="27">
        <f>SUM(K49:K51)</f>
        <v>85</v>
      </c>
      <c r="L52" s="27">
        <v>70</v>
      </c>
      <c r="M52" s="27">
        <f>SUM(M49)</f>
        <v>221</v>
      </c>
      <c r="N52" s="27">
        <v>63</v>
      </c>
      <c r="O52" s="27">
        <v>51</v>
      </c>
      <c r="P52" s="48">
        <f>SUM(P49:P51)</f>
        <v>556</v>
      </c>
    </row>
    <row r="53" spans="1:16" ht="15.75" thickBot="1">
      <c r="H53" s="86"/>
      <c r="I53" s="86"/>
      <c r="J53" s="86"/>
      <c r="K53" s="86"/>
      <c r="L53" s="86"/>
      <c r="M53" s="86"/>
      <c r="N53" s="86"/>
      <c r="O53" s="86"/>
    </row>
    <row r="54" spans="1:16" ht="15.75" customHeight="1" thickBot="1">
      <c r="A54" s="164" t="s">
        <v>30</v>
      </c>
      <c r="B54" s="159"/>
      <c r="C54" s="23" t="s">
        <v>31</v>
      </c>
      <c r="D54" s="175" t="s">
        <v>32</v>
      </c>
      <c r="E54" s="176"/>
      <c r="F54" s="176"/>
      <c r="G54" s="177"/>
      <c r="H54" s="107" t="s">
        <v>26</v>
      </c>
      <c r="I54" s="107" t="s">
        <v>27</v>
      </c>
      <c r="J54" s="107" t="s">
        <v>28</v>
      </c>
      <c r="K54" s="107" t="s">
        <v>29</v>
      </c>
      <c r="L54" s="134" t="s">
        <v>47</v>
      </c>
      <c r="M54" s="134" t="s">
        <v>69</v>
      </c>
      <c r="N54" s="134" t="s">
        <v>70</v>
      </c>
      <c r="O54" s="134" t="s">
        <v>71</v>
      </c>
      <c r="P54" s="135" t="s">
        <v>11</v>
      </c>
    </row>
    <row r="55" spans="1:16">
      <c r="A55" s="165"/>
      <c r="B55" s="161"/>
      <c r="C55" s="24" t="s">
        <v>33</v>
      </c>
      <c r="D55" s="178">
        <v>15</v>
      </c>
      <c r="E55" s="179"/>
      <c r="F55" s="179"/>
      <c r="G55" s="180"/>
      <c r="H55" s="106" t="s">
        <v>34</v>
      </c>
      <c r="I55" s="106" t="s">
        <v>34</v>
      </c>
      <c r="J55" s="28" t="s">
        <v>34</v>
      </c>
      <c r="K55" s="106">
        <v>1</v>
      </c>
      <c r="L55" s="106">
        <v>1</v>
      </c>
      <c r="M55" s="28">
        <v>1</v>
      </c>
      <c r="N55" s="106">
        <v>3</v>
      </c>
      <c r="O55" s="106">
        <v>1</v>
      </c>
      <c r="P55" s="213">
        <f>SUM(I55:O56)</f>
        <v>14</v>
      </c>
    </row>
    <row r="56" spans="1:16" ht="15.75" thickBot="1">
      <c r="A56" s="166"/>
      <c r="B56" s="163"/>
      <c r="C56" s="25" t="s">
        <v>35</v>
      </c>
      <c r="D56" s="181">
        <v>15</v>
      </c>
      <c r="E56" s="182"/>
      <c r="F56" s="182"/>
      <c r="G56" s="183"/>
      <c r="H56" s="103" t="s">
        <v>34</v>
      </c>
      <c r="I56" s="103" t="s">
        <v>34</v>
      </c>
      <c r="J56" s="30" t="s">
        <v>34</v>
      </c>
      <c r="K56" s="103">
        <v>1</v>
      </c>
      <c r="L56" s="103">
        <v>1</v>
      </c>
      <c r="M56" s="30">
        <v>1</v>
      </c>
      <c r="N56" s="103">
        <v>3</v>
      </c>
      <c r="O56" s="103">
        <v>1</v>
      </c>
      <c r="P56" s="215"/>
    </row>
    <row r="57" spans="1:16" ht="15.75" thickBo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5.75" thickBot="1">
      <c r="A58" s="158" t="s">
        <v>36</v>
      </c>
      <c r="B58" s="159"/>
      <c r="C58" s="88" t="s">
        <v>37</v>
      </c>
      <c r="D58" s="184" t="s">
        <v>12</v>
      </c>
      <c r="E58" s="185"/>
      <c r="F58" s="185"/>
      <c r="G58" s="186"/>
      <c r="H58" s="107" t="s">
        <v>26</v>
      </c>
      <c r="I58" s="119" t="s">
        <v>27</v>
      </c>
      <c r="J58" s="107" t="s">
        <v>28</v>
      </c>
      <c r="K58" s="123" t="s">
        <v>29</v>
      </c>
      <c r="L58" s="136" t="s">
        <v>47</v>
      </c>
      <c r="M58" s="136" t="s">
        <v>69</v>
      </c>
      <c r="N58" s="136" t="s">
        <v>70</v>
      </c>
      <c r="O58" s="136" t="s">
        <v>71</v>
      </c>
      <c r="P58" s="137" t="s">
        <v>11</v>
      </c>
    </row>
    <row r="59" spans="1:16">
      <c r="A59" s="160"/>
      <c r="B59" s="161"/>
      <c r="C59" s="89" t="s">
        <v>38</v>
      </c>
      <c r="D59" s="187">
        <v>12</v>
      </c>
      <c r="E59" s="188"/>
      <c r="F59" s="188"/>
      <c r="G59" s="189"/>
      <c r="H59" s="109" t="s">
        <v>34</v>
      </c>
      <c r="I59" s="28" t="str">
        <f t="shared" ref="I59:I61" si="6">$I$56</f>
        <v>-</v>
      </c>
      <c r="J59" s="28" t="s">
        <v>34</v>
      </c>
      <c r="K59" s="28">
        <v>5</v>
      </c>
      <c r="L59" s="124">
        <v>8</v>
      </c>
      <c r="M59" s="28">
        <v>20</v>
      </c>
      <c r="N59" s="109">
        <v>11</v>
      </c>
      <c r="O59" s="28">
        <v>9</v>
      </c>
      <c r="P59" s="125">
        <v>44</v>
      </c>
    </row>
    <row r="60" spans="1:16">
      <c r="A60" s="160"/>
      <c r="B60" s="161"/>
      <c r="C60" s="90" t="s">
        <v>39</v>
      </c>
      <c r="D60" s="149">
        <v>36</v>
      </c>
      <c r="E60" s="150"/>
      <c r="F60" s="150"/>
      <c r="G60" s="151"/>
      <c r="H60" s="110" t="s">
        <v>34</v>
      </c>
      <c r="I60" s="29" t="str">
        <f t="shared" si="6"/>
        <v>-</v>
      </c>
      <c r="J60" s="29" t="s">
        <v>34</v>
      </c>
      <c r="K60" s="29">
        <v>3</v>
      </c>
      <c r="L60" s="126">
        <v>20</v>
      </c>
      <c r="M60" s="29">
        <v>37</v>
      </c>
      <c r="N60" s="110">
        <v>29</v>
      </c>
      <c r="O60" s="29">
        <v>18</v>
      </c>
      <c r="P60" s="127">
        <f t="shared" ref="P60:P61" si="7">SUM(K60:O60)</f>
        <v>107</v>
      </c>
    </row>
    <row r="61" spans="1:16" ht="15.75" thickBot="1">
      <c r="A61" s="162"/>
      <c r="B61" s="163"/>
      <c r="C61" s="91" t="s">
        <v>73</v>
      </c>
      <c r="D61" s="152">
        <v>10</v>
      </c>
      <c r="E61" s="153"/>
      <c r="F61" s="153"/>
      <c r="G61" s="154"/>
      <c r="H61" s="105" t="s">
        <v>34</v>
      </c>
      <c r="I61" s="30" t="str">
        <f t="shared" si="6"/>
        <v>-</v>
      </c>
      <c r="J61" s="30" t="s">
        <v>34</v>
      </c>
      <c r="K61" s="30">
        <v>0</v>
      </c>
      <c r="L61" s="103">
        <v>0</v>
      </c>
      <c r="M61" s="30">
        <v>0</v>
      </c>
      <c r="N61" s="105">
        <v>0</v>
      </c>
      <c r="O61" s="30">
        <v>0</v>
      </c>
      <c r="P61" s="128">
        <f t="shared" si="7"/>
        <v>0</v>
      </c>
    </row>
    <row r="62" spans="1:16">
      <c r="A62" s="49" t="s">
        <v>74</v>
      </c>
      <c r="B62" s="49"/>
      <c r="C62" s="49"/>
      <c r="D62" s="49"/>
    </row>
    <row r="63" spans="1:16" s="86" customFormat="1">
      <c r="A63" s="49"/>
      <c r="B63" s="49"/>
      <c r="C63" s="49"/>
      <c r="D63" s="49"/>
    </row>
    <row r="64" spans="1:16">
      <c r="A64" t="s">
        <v>16</v>
      </c>
    </row>
  </sheetData>
  <mergeCells count="63">
    <mergeCell ref="A18:C18"/>
    <mergeCell ref="P55:P56"/>
    <mergeCell ref="A19:C19"/>
    <mergeCell ref="A20:C20"/>
    <mergeCell ref="A22:C22"/>
    <mergeCell ref="A21:C21"/>
    <mergeCell ref="D47:G48"/>
    <mergeCell ref="A36:C36"/>
    <mergeCell ref="B37:B39"/>
    <mergeCell ref="P47:P48"/>
    <mergeCell ref="A23:C23"/>
    <mergeCell ref="A24:C24"/>
    <mergeCell ref="A25:C25"/>
    <mergeCell ref="A26:C26"/>
    <mergeCell ref="A30:A34"/>
    <mergeCell ref="B30:B31"/>
    <mergeCell ref="A2:P2"/>
    <mergeCell ref="A3:P3"/>
    <mergeCell ref="A17:C17"/>
    <mergeCell ref="A8:C8"/>
    <mergeCell ref="A9:A10"/>
    <mergeCell ref="A11:C11"/>
    <mergeCell ref="A12:C12"/>
    <mergeCell ref="A13:C13"/>
    <mergeCell ref="A5:P5"/>
    <mergeCell ref="A7:P7"/>
    <mergeCell ref="D59:G59"/>
    <mergeCell ref="B32:B33"/>
    <mergeCell ref="A29:C29"/>
    <mergeCell ref="A16:P16"/>
    <mergeCell ref="P49:P51"/>
    <mergeCell ref="A49:B52"/>
    <mergeCell ref="D49:G51"/>
    <mergeCell ref="D52:G52"/>
    <mergeCell ref="L49:L51"/>
    <mergeCell ref="M49:M51"/>
    <mergeCell ref="N49:N51"/>
    <mergeCell ref="D36:G36"/>
    <mergeCell ref="D30:G30"/>
    <mergeCell ref="D32:G32"/>
    <mergeCell ref="D34:G34"/>
    <mergeCell ref="D31:G31"/>
    <mergeCell ref="D45:G45"/>
    <mergeCell ref="D54:G54"/>
    <mergeCell ref="D55:G55"/>
    <mergeCell ref="D56:G56"/>
    <mergeCell ref="D58:G58"/>
    <mergeCell ref="D33:G33"/>
    <mergeCell ref="D38:G38"/>
    <mergeCell ref="D60:G60"/>
    <mergeCell ref="D61:G61"/>
    <mergeCell ref="B40:B42"/>
    <mergeCell ref="B43:B44"/>
    <mergeCell ref="A58:B61"/>
    <mergeCell ref="A54:B56"/>
    <mergeCell ref="A37:A45"/>
    <mergeCell ref="D37:G37"/>
    <mergeCell ref="D39:G39"/>
    <mergeCell ref="D40:G40"/>
    <mergeCell ref="D41:G41"/>
    <mergeCell ref="D42:G42"/>
    <mergeCell ref="D43:G43"/>
    <mergeCell ref="D44:G44"/>
  </mergeCells>
  <phoneticPr fontId="14" type="noConversion"/>
  <pageMargins left="0.511811024" right="0.511811024" top="0.78740157499999996" bottom="0.78740157499999996" header="0.31496062000000002" footer="0.31496062000000002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E841-3F2E-46AA-AB34-0C6509647E40}">
  <dimension ref="A1:E8"/>
  <sheetViews>
    <sheetView workbookViewId="0">
      <selection activeCell="E19" sqref="E19"/>
    </sheetView>
  </sheetViews>
  <sheetFormatPr defaultRowHeight="15"/>
  <cols>
    <col min="1" max="1" width="32.7109375" bestFit="1" customWidth="1"/>
    <col min="2" max="2" width="6" bestFit="1" customWidth="1"/>
  </cols>
  <sheetData>
    <row r="1" spans="1:5" ht="15.75" thickBot="1">
      <c r="A1" s="38" t="s">
        <v>40</v>
      </c>
      <c r="B1" s="39">
        <v>2017</v>
      </c>
      <c r="C1" s="39">
        <v>2018</v>
      </c>
      <c r="D1" s="39">
        <v>2019</v>
      </c>
      <c r="E1" s="40">
        <v>2020</v>
      </c>
    </row>
    <row r="2" spans="1:5">
      <c r="A2" s="36" t="s">
        <v>41</v>
      </c>
      <c r="B2" s="37">
        <v>561</v>
      </c>
      <c r="C2" s="37">
        <v>1007</v>
      </c>
      <c r="D2" s="37">
        <v>600</v>
      </c>
      <c r="E2" s="41">
        <v>600</v>
      </c>
    </row>
    <row r="3" spans="1:5">
      <c r="A3" s="34" t="s">
        <v>42</v>
      </c>
      <c r="B3" s="35">
        <v>603</v>
      </c>
      <c r="C3" s="35">
        <v>620</v>
      </c>
      <c r="D3" s="35">
        <v>600</v>
      </c>
      <c r="E3" s="42">
        <v>600</v>
      </c>
    </row>
    <row r="4" spans="1:5">
      <c r="A4" s="34" t="s">
        <v>43</v>
      </c>
      <c r="B4" s="35">
        <v>757</v>
      </c>
      <c r="C4" s="35">
        <v>1121</v>
      </c>
      <c r="D4" s="35">
        <v>1080</v>
      </c>
      <c r="E4" s="42">
        <v>1080</v>
      </c>
    </row>
    <row r="5" spans="1:5">
      <c r="A5" s="34" t="s">
        <v>44</v>
      </c>
      <c r="B5" s="35">
        <v>1056</v>
      </c>
      <c r="C5" s="35">
        <v>1758</v>
      </c>
      <c r="D5" s="35">
        <v>1320</v>
      </c>
      <c r="E5" s="42">
        <v>1320</v>
      </c>
    </row>
    <row r="6" spans="1:5">
      <c r="A6" s="34" t="s">
        <v>45</v>
      </c>
      <c r="B6" s="35">
        <v>149</v>
      </c>
      <c r="C6" s="35">
        <v>238</v>
      </c>
      <c r="D6" s="35">
        <v>180</v>
      </c>
      <c r="E6" s="42">
        <v>180</v>
      </c>
    </row>
    <row r="7" spans="1:5" ht="15.75" thickBot="1">
      <c r="A7" s="43" t="s">
        <v>46</v>
      </c>
      <c r="B7" s="44">
        <v>516</v>
      </c>
      <c r="C7" s="44">
        <v>487</v>
      </c>
      <c r="D7" s="44">
        <v>720</v>
      </c>
      <c r="E7" s="45">
        <v>720</v>
      </c>
    </row>
    <row r="8" spans="1:5" ht="15.75" thickBot="1">
      <c r="A8" s="32" t="s">
        <v>11</v>
      </c>
      <c r="B8" s="33">
        <f t="shared" ref="B8:C8" si="0">SUM(B2:B7)</f>
        <v>3642</v>
      </c>
      <c r="C8" s="33">
        <f t="shared" si="0"/>
        <v>5231</v>
      </c>
      <c r="D8" s="33">
        <v>4500</v>
      </c>
      <c r="E8" s="46">
        <v>4500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2020</vt:lpstr>
      <vt:lpstr>Planilha1</vt:lpstr>
      <vt:lpstr>'2020'!Area_de_impressao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Arlete Araujo Lima</cp:lastModifiedBy>
  <dcterms:created xsi:type="dcterms:W3CDTF">2018-05-09T18:04:47Z</dcterms:created>
  <dcterms:modified xsi:type="dcterms:W3CDTF">2021-01-11T16:43:17Z</dcterms:modified>
</cp:coreProperties>
</file>