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600042\AppData\Local\Microsoft\Windows\INetCache\Content.Outlook\X6SB5NQC\"/>
    </mc:Choice>
  </mc:AlternateContent>
  <xr:revisionPtr revIDLastSave="0" documentId="13_ncr:1_{CE4390C9-9DBA-4F2F-852D-518A11084027}" xr6:coauthVersionLast="34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20" sheetId="5" r:id="rId1"/>
    <sheet name="Planilha1" sheetId="6" r:id="rId2"/>
  </sheets>
  <definedNames>
    <definedName name="_xlnm.Print_Area" localSheetId="0">'2020'!$A$1:$Q$85</definedName>
  </definedNames>
  <calcPr calcId="179017"/>
</workbook>
</file>

<file path=xl/calcChain.xml><?xml version="1.0" encoding="utf-8"?>
<calcChain xmlns="http://schemas.openxmlformats.org/spreadsheetml/2006/main">
  <c r="P80" i="5" l="1"/>
  <c r="P79" i="5"/>
  <c r="P75" i="5"/>
  <c r="G72" i="5"/>
  <c r="F72" i="5"/>
  <c r="P69" i="5"/>
  <c r="P72" i="5" s="1"/>
  <c r="P56" i="5"/>
  <c r="P53" i="5"/>
  <c r="P52" i="5"/>
  <c r="P51" i="5"/>
  <c r="P50" i="5"/>
  <c r="P49" i="5"/>
  <c r="P48" i="5"/>
  <c r="K38" i="5" l="1"/>
  <c r="J20" i="5" l="1"/>
  <c r="P16" i="5" l="1"/>
  <c r="F18" i="5"/>
  <c r="E18" i="5" l="1"/>
  <c r="I42" i="5" l="1"/>
  <c r="D18" i="5" l="1"/>
  <c r="P25" i="5" l="1"/>
  <c r="P26" i="5"/>
  <c r="P27" i="5"/>
  <c r="P28" i="5"/>
  <c r="P29" i="5"/>
  <c r="P30" i="5"/>
  <c r="P31" i="5"/>
  <c r="P9" i="5"/>
  <c r="P10" i="5"/>
  <c r="P11" i="5"/>
  <c r="P43" i="5" l="1"/>
  <c r="P19" i="5"/>
  <c r="O42" i="5"/>
  <c r="O44" i="5" s="1"/>
  <c r="N42" i="5"/>
  <c r="N44" i="5" s="1"/>
  <c r="M42" i="5"/>
  <c r="M44" i="5" s="1"/>
  <c r="L42" i="5"/>
  <c r="L44" i="5" s="1"/>
  <c r="K42" i="5"/>
  <c r="K44" i="5" s="1"/>
  <c r="J42" i="5"/>
  <c r="J44" i="5" s="1"/>
  <c r="I44" i="5"/>
  <c r="H42" i="5"/>
  <c r="H44" i="5" s="1"/>
  <c r="G42" i="5"/>
  <c r="G44" i="5" s="1"/>
  <c r="F42" i="5"/>
  <c r="F44" i="5" s="1"/>
  <c r="E42" i="5"/>
  <c r="E44" i="5" s="1"/>
  <c r="D42" i="5"/>
  <c r="D44" i="5" s="1"/>
  <c r="P41" i="5"/>
  <c r="P40" i="5"/>
  <c r="P39" i="5"/>
  <c r="P38" i="5"/>
  <c r="P37" i="5"/>
  <c r="P36" i="5"/>
  <c r="O20" i="5"/>
  <c r="N20" i="5"/>
  <c r="M20" i="5"/>
  <c r="L20" i="5"/>
  <c r="K20" i="5"/>
  <c r="I20" i="5"/>
  <c r="H20" i="5"/>
  <c r="G20" i="5"/>
  <c r="F20" i="5"/>
  <c r="E20" i="5"/>
  <c r="D20" i="5"/>
  <c r="P17" i="5"/>
  <c r="P18" i="5" l="1"/>
  <c r="P20" i="5" s="1"/>
  <c r="P44" i="5"/>
  <c r="P42" i="5"/>
</calcChain>
</file>

<file path=xl/sharedStrings.xml><?xml version="1.0" encoding="utf-8"?>
<sst xmlns="http://schemas.openxmlformats.org/spreadsheetml/2006/main" count="148" uniqueCount="80">
  <si>
    <t>REALIZADO</t>
  </si>
  <si>
    <t>Nº DE USUÁRIOS</t>
  </si>
  <si>
    <t>Usuários novos matriculados</t>
  </si>
  <si>
    <t>Usuários c/ DV</t>
  </si>
  <si>
    <t>Usuários s/ DV</t>
  </si>
  <si>
    <t>% ATINGIDA</t>
  </si>
  <si>
    <t>SETOR (Nº ATENDIMENTOS)</t>
  </si>
  <si>
    <t>Orientação Familiar</t>
  </si>
  <si>
    <t>Apoio à Educação</t>
  </si>
  <si>
    <t>Apoio à Autonomia e Independência</t>
  </si>
  <si>
    <t>Apoio à Inclusão do Trabalho</t>
  </si>
  <si>
    <t>Lazer e Cultura</t>
  </si>
  <si>
    <t>TOTAL</t>
  </si>
  <si>
    <t>META</t>
  </si>
  <si>
    <t>SUBTOTAL</t>
  </si>
  <si>
    <t xml:space="preserve">Serviço de Avaliação                     </t>
  </si>
  <si>
    <t>PREVISTO</t>
  </si>
  <si>
    <t>OSS/SPDM – Associação Paulista para o Desenvolvimento da Medicina</t>
  </si>
  <si>
    <t>Fonte: Estatistica Prestação de Contas</t>
  </si>
  <si>
    <t>SERVIÇO DE REABILITAÇÃO LUCY MONTORO  HUMAITÁ</t>
  </si>
  <si>
    <t>ATENDIMENTOS REALIZADOS 2020</t>
  </si>
  <si>
    <t>ATIVIDADE - TELEAPOIO*</t>
  </si>
  <si>
    <t>USUÁRIO</t>
  </si>
  <si>
    <t>ACOMP</t>
  </si>
  <si>
    <t xml:space="preserve">Teleapoio </t>
  </si>
  <si>
    <t xml:space="preserve">Acolhimento Emocional </t>
  </si>
  <si>
    <t>Orientação Benefício Social</t>
  </si>
  <si>
    <t>Uso de Aplicativos (outros)</t>
  </si>
  <si>
    <t>Total</t>
  </si>
  <si>
    <t>Maio</t>
  </si>
  <si>
    <t>Junho</t>
  </si>
  <si>
    <t>Julho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</si>
  <si>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</si>
  <si>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</si>
  <si>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</si>
  <si>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</si>
  <si>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</si>
  <si>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</si>
  <si>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</si>
  <si>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</si>
  <si>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</si>
  <si>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</si>
  <si>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</si>
  <si>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</si>
  <si>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Agosto</t>
  </si>
  <si>
    <t>EAD - CURSO DE TECNOLOGIA ASSISTIVA</t>
  </si>
  <si>
    <t>TURMA</t>
  </si>
  <si>
    <t>CAPACIDADE</t>
  </si>
  <si>
    <t>1ª</t>
  </si>
  <si>
    <t xml:space="preserve">2ª </t>
  </si>
  <si>
    <t>-</t>
  </si>
  <si>
    <t>APOIO NO TRABALHO</t>
  </si>
  <si>
    <t>Empregabilidade (PEI) - Entrevista</t>
  </si>
  <si>
    <t>Analise de CV</t>
  </si>
  <si>
    <t>Empresas atendidas -  12 MESES</t>
  </si>
  <si>
    <t xml:space="preserve">PROGRAMA DE APOIO À INCLUSÃO SOCIAL </t>
  </si>
  <si>
    <t>DESCRIÇÃO PROCEDIMENTO</t>
  </si>
  <si>
    <t>PROGRAMA REABILITAÇÃO VISUAL</t>
  </si>
  <si>
    <t>SERVIÇO DE AVALIAÇÃO</t>
  </si>
  <si>
    <t xml:space="preserve">N.º DE PESSOAS </t>
  </si>
  <si>
    <t xml:space="preserve">N.º ATENDIMENTOS </t>
  </si>
  <si>
    <t>ATENDIMENTO TERAPEUTICO REABILITACIONAL*</t>
  </si>
  <si>
    <t>N.º DE PESSOAS EM PROGRAMA REABILITAÇÃO</t>
  </si>
  <si>
    <t>DISPENSAÇÃO RECURSOS ÓPTICOS</t>
  </si>
  <si>
    <t>TEC. INFORMAÇÃO DE COMUNICAÇÃO APLICADA</t>
  </si>
  <si>
    <t>DESCRIÇÃO ATIVIDADE</t>
  </si>
  <si>
    <t>PROGRAMA DE APOIO À INCLUSÃO</t>
  </si>
  <si>
    <t>APOIO A EDUCAÇÃO</t>
  </si>
  <si>
    <t>N.º DE PESSOAS</t>
  </si>
  <si>
    <t>N.º TURMAS</t>
  </si>
  <si>
    <t>N.º ATENDIMENTOS</t>
  </si>
  <si>
    <t>APOIO AO TRABALHO</t>
  </si>
  <si>
    <t>N.º DE PESSOAS (ENTREVISTAS)</t>
  </si>
  <si>
    <t>N.º CURRICULUM ANALISADO</t>
  </si>
  <si>
    <t>N.º DE EMPRESAS*</t>
  </si>
  <si>
    <t>AÇÕES CULTURAIS, RECREATIVAS E LAZER</t>
  </si>
  <si>
    <t>TELEAPOIO</t>
  </si>
  <si>
    <t>Setembro</t>
  </si>
  <si>
    <t>Meta</t>
  </si>
  <si>
    <t>Novo plano de trabalho a partir de setembro/2020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</si>
</sst>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5" borderId="0" applyNumberFormat="0" applyBorder="0" applyAlignment="0" applyProtection="0"/>
  </cellStyleXfs>
  <cellXfs count="2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0" fillId="4" borderId="1" xfId="0" applyFill="1" applyBorder="1"/>
    <xf numFmtId="1" fontId="0" fillId="4" borderId="1" xfId="0" applyNumberForma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6" fillId="6" borderId="2" xfId="2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7" borderId="10" xfId="2" applyFont="1" applyFill="1" applyBorder="1" applyAlignment="1">
      <alignment vertical="center"/>
    </xf>
    <xf numFmtId="0" fontId="14" fillId="7" borderId="10" xfId="2" applyFont="1" applyFill="1" applyBorder="1" applyAlignment="1"/>
    <xf numFmtId="0" fontId="14" fillId="7" borderId="12" xfId="2" applyFont="1" applyFill="1" applyBorder="1" applyAlignment="1"/>
    <xf numFmtId="0" fontId="14" fillId="0" borderId="15" xfId="2" applyFont="1" applyFill="1" applyBorder="1" applyAlignment="1">
      <alignment vertical="center"/>
    </xf>
    <xf numFmtId="0" fontId="14" fillId="0" borderId="16" xfId="2" applyFont="1" applyFill="1" applyBorder="1" applyAlignment="1">
      <alignment vertical="center"/>
    </xf>
    <xf numFmtId="0" fontId="14" fillId="0" borderId="1" xfId="2" applyFont="1" applyFill="1" applyBorder="1" applyAlignment="1">
      <alignment vertical="center"/>
    </xf>
    <xf numFmtId="0" fontId="14" fillId="0" borderId="22" xfId="2" applyFont="1" applyFill="1" applyBorder="1" applyAlignment="1">
      <alignment vertical="center"/>
    </xf>
    <xf numFmtId="0" fontId="14" fillId="7" borderId="24" xfId="2" applyFont="1" applyFill="1" applyBorder="1" applyAlignment="1">
      <alignment vertical="center"/>
    </xf>
    <xf numFmtId="0" fontId="14" fillId="7" borderId="25" xfId="2" applyFont="1" applyFill="1" applyBorder="1" applyAlignment="1">
      <alignment vertical="center"/>
    </xf>
    <xf numFmtId="0" fontId="14" fillId="7" borderId="6" xfId="2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0" fontId="15" fillId="0" borderId="0" xfId="0" applyFont="1"/>
    <xf numFmtId="0" fontId="9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6" fillId="8" borderId="2" xfId="2" applyFill="1" applyBorder="1" applyAlignment="1">
      <alignment horizontal="center"/>
    </xf>
    <xf numFmtId="0" fontId="6" fillId="8" borderId="1" xfId="2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9" fontId="5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9" fontId="5" fillId="8" borderId="1" xfId="1" applyFont="1" applyFill="1" applyBorder="1" applyAlignment="1">
      <alignment horizontal="center" vertical="center"/>
    </xf>
    <xf numFmtId="17" fontId="8" fillId="9" borderId="9" xfId="0" applyNumberFormat="1" applyFont="1" applyFill="1" applyBorder="1" applyAlignment="1">
      <alignment horizontal="center" vertical="center"/>
    </xf>
    <xf numFmtId="0" fontId="7" fillId="9" borderId="31" xfId="0" applyFont="1" applyFill="1" applyBorder="1"/>
    <xf numFmtId="0" fontId="0" fillId="8" borderId="14" xfId="0" applyFill="1" applyBorder="1" applyAlignment="1">
      <alignment horizontal="center"/>
    </xf>
    <xf numFmtId="0" fontId="0" fillId="8" borderId="15" xfId="0" applyFill="1" applyBorder="1"/>
    <xf numFmtId="0" fontId="0" fillId="0" borderId="14" xfId="0" applyBorder="1" applyAlignment="1">
      <alignment horizontal="center"/>
    </xf>
    <xf numFmtId="0" fontId="0" fillId="0" borderId="15" xfId="0" applyBorder="1"/>
    <xf numFmtId="1" fontId="0" fillId="0" borderId="17" xfId="0" applyNumberFormat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52" xfId="0" applyFill="1" applyBorder="1"/>
    <xf numFmtId="0" fontId="0" fillId="0" borderId="43" xfId="0" applyBorder="1" applyAlignment="1">
      <alignment horizontal="center"/>
    </xf>
    <xf numFmtId="0" fontId="0" fillId="0" borderId="52" xfId="0" applyBorder="1"/>
    <xf numFmtId="1" fontId="0" fillId="0" borderId="44" xfId="0" applyNumberFormat="1" applyBorder="1" applyAlignment="1">
      <alignment horizontal="center"/>
    </xf>
    <xf numFmtId="0" fontId="0" fillId="10" borderId="36" xfId="2" applyFont="1" applyFill="1" applyBorder="1" applyAlignment="1">
      <alignment wrapText="1"/>
    </xf>
    <xf numFmtId="0" fontId="0" fillId="8" borderId="9" xfId="0" applyFill="1" applyBorder="1" applyAlignment="1">
      <alignment horizontal="center"/>
    </xf>
    <xf numFmtId="0" fontId="0" fillId="8" borderId="24" xfId="0" applyFill="1" applyBorder="1"/>
    <xf numFmtId="0" fontId="0" fillId="0" borderId="9" xfId="0" applyBorder="1" applyAlignment="1">
      <alignment horizontal="center"/>
    </xf>
    <xf numFmtId="0" fontId="0" fillId="0" borderId="24" xfId="0" applyBorder="1"/>
    <xf numFmtId="1" fontId="0" fillId="0" borderId="31" xfId="0" applyNumberFormat="1" applyBorder="1" applyAlignment="1">
      <alignment horizontal="center"/>
    </xf>
    <xf numFmtId="17" fontId="8" fillId="9" borderId="14" xfId="0" applyNumberFormat="1" applyFont="1" applyFill="1" applyBorder="1" applyAlignment="1">
      <alignment horizontal="center" vertical="center"/>
    </xf>
    <xf numFmtId="0" fontId="7" fillId="9" borderId="17" xfId="0" applyFont="1" applyFill="1" applyBorder="1"/>
    <xf numFmtId="0" fontId="0" fillId="8" borderId="19" xfId="0" applyFill="1" applyBorder="1" applyAlignment="1">
      <alignment horizontal="center"/>
    </xf>
    <xf numFmtId="0" fontId="0" fillId="8" borderId="1" xfId="0" applyFill="1" applyBorder="1"/>
    <xf numFmtId="0" fontId="0" fillId="0" borderId="19" xfId="0" applyBorder="1" applyAlignment="1">
      <alignment horizontal="center"/>
    </xf>
    <xf numFmtId="0" fontId="0" fillId="0" borderId="1" xfId="0" applyBorder="1"/>
    <xf numFmtId="1" fontId="0" fillId="0" borderId="33" xfId="0" applyNumberFormat="1" applyBorder="1" applyAlignment="1">
      <alignment horizontal="center"/>
    </xf>
    <xf numFmtId="0" fontId="14" fillId="7" borderId="11" xfId="2" applyFont="1" applyFill="1" applyBorder="1" applyAlignment="1"/>
    <xf numFmtId="0" fontId="14" fillId="7" borderId="31" xfId="2" applyFont="1" applyFill="1" applyBorder="1" applyAlignment="1">
      <alignment vertical="center"/>
    </xf>
    <xf numFmtId="0" fontId="14" fillId="0" borderId="39" xfId="2" applyFont="1" applyFill="1" applyBorder="1" applyAlignment="1">
      <alignment vertical="center"/>
    </xf>
    <xf numFmtId="0" fontId="14" fillId="0" borderId="4" xfId="2" applyFont="1" applyFill="1" applyBorder="1" applyAlignment="1">
      <alignment vertical="center"/>
    </xf>
    <xf numFmtId="0" fontId="14" fillId="0" borderId="3" xfId="2" applyFont="1" applyFill="1" applyBorder="1" applyAlignment="1">
      <alignment vertical="center"/>
    </xf>
    <xf numFmtId="0" fontId="14" fillId="0" borderId="21" xfId="2" applyFont="1" applyFill="1" applyBorder="1" applyAlignment="1">
      <alignment vertical="center"/>
    </xf>
    <xf numFmtId="0" fontId="14" fillId="0" borderId="57" xfId="2" applyFont="1" applyFill="1" applyBorder="1" applyAlignment="1">
      <alignment vertical="center"/>
    </xf>
    <xf numFmtId="0" fontId="14" fillId="7" borderId="58" xfId="2" applyFont="1" applyFill="1" applyBorder="1" applyAlignment="1">
      <alignment vertical="center"/>
    </xf>
    <xf numFmtId="0" fontId="14" fillId="7" borderId="47" xfId="2" applyFont="1" applyFill="1" applyBorder="1" applyAlignment="1">
      <alignment vertical="center"/>
    </xf>
    <xf numFmtId="0" fontId="14" fillId="0" borderId="50" xfId="2" applyFont="1" applyFill="1" applyBorder="1" applyAlignment="1">
      <alignment vertical="center"/>
    </xf>
    <xf numFmtId="0" fontId="14" fillId="0" borderId="59" xfId="2" applyFont="1" applyFill="1" applyBorder="1" applyAlignment="1">
      <alignment vertical="center"/>
    </xf>
    <xf numFmtId="0" fontId="14" fillId="0" borderId="30" xfId="2" applyFont="1" applyFill="1" applyBorder="1" applyAlignment="1">
      <alignment vertical="center"/>
    </xf>
    <xf numFmtId="0" fontId="0" fillId="14" borderId="0" xfId="0" applyFill="1"/>
    <xf numFmtId="0" fontId="0" fillId="11" borderId="12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10" borderId="20" xfId="2" applyFont="1" applyFill="1" applyBorder="1" applyAlignment="1">
      <alignment wrapText="1"/>
    </xf>
    <xf numFmtId="0" fontId="0" fillId="10" borderId="34" xfId="2" applyFont="1" applyFill="1" applyBorder="1" applyAlignment="1">
      <alignment wrapText="1"/>
    </xf>
    <xf numFmtId="0" fontId="0" fillId="11" borderId="34" xfId="2" applyFont="1" applyFill="1" applyBorder="1" applyAlignment="1">
      <alignment wrapText="1"/>
    </xf>
    <xf numFmtId="0" fontId="0" fillId="12" borderId="50" xfId="2" applyFont="1" applyFill="1" applyBorder="1" applyAlignment="1">
      <alignment wrapText="1"/>
    </xf>
    <xf numFmtId="0" fontId="0" fillId="12" borderId="42" xfId="2" applyFont="1" applyFill="1" applyBorder="1" applyAlignment="1">
      <alignment wrapText="1"/>
    </xf>
    <xf numFmtId="0" fontId="0" fillId="12" borderId="46" xfId="2" applyFont="1" applyFill="1" applyBorder="1" applyAlignment="1">
      <alignment wrapText="1"/>
    </xf>
    <xf numFmtId="0" fontId="6" fillId="12" borderId="50" xfId="2" applyFill="1" applyBorder="1" applyAlignment="1">
      <alignment wrapText="1"/>
    </xf>
    <xf numFmtId="0" fontId="6" fillId="12" borderId="51" xfId="2" applyFill="1" applyBorder="1" applyAlignment="1">
      <alignment wrapText="1"/>
    </xf>
    <xf numFmtId="0" fontId="6" fillId="12" borderId="30" xfId="2" applyFill="1" applyBorder="1" applyAlignment="1">
      <alignment wrapText="1"/>
    </xf>
    <xf numFmtId="0" fontId="0" fillId="12" borderId="30" xfId="2" applyFont="1" applyFill="1" applyBorder="1" applyAlignment="1">
      <alignment wrapText="1"/>
    </xf>
    <xf numFmtId="0" fontId="0" fillId="11" borderId="46" xfId="2" applyFont="1" applyFill="1" applyBorder="1" applyAlignment="1">
      <alignment wrapText="1"/>
    </xf>
    <xf numFmtId="0" fontId="15" fillId="0" borderId="36" xfId="2" applyFont="1" applyFill="1" applyBorder="1" applyAlignment="1">
      <alignment horizontal="left" wrapText="1"/>
    </xf>
    <xf numFmtId="0" fontId="15" fillId="0" borderId="56" xfId="2" applyFont="1" applyFill="1" applyBorder="1" applyAlignment="1">
      <alignment horizontal="left" wrapText="1"/>
    </xf>
    <xf numFmtId="0" fontId="15" fillId="0" borderId="20" xfId="2" applyFont="1" applyFill="1" applyBorder="1" applyAlignment="1">
      <alignment horizontal="left" wrapText="1"/>
    </xf>
    <xf numFmtId="0" fontId="15" fillId="7" borderId="6" xfId="2" applyFont="1" applyFill="1" applyBorder="1" applyAlignment="1">
      <alignment horizontal="left" wrapText="1"/>
    </xf>
    <xf numFmtId="0" fontId="15" fillId="7" borderId="12" xfId="0" applyFont="1" applyFill="1" applyBorder="1" applyAlignment="1">
      <alignment wrapText="1"/>
    </xf>
    <xf numFmtId="0" fontId="15" fillId="0" borderId="42" xfId="2" applyFont="1" applyFill="1" applyBorder="1" applyAlignment="1">
      <alignment horizontal="center" wrapText="1"/>
    </xf>
    <xf numFmtId="0" fontId="15" fillId="0" borderId="30" xfId="2" applyFont="1" applyFill="1" applyBorder="1" applyAlignment="1">
      <alignment horizontal="center" wrapText="1"/>
    </xf>
    <xf numFmtId="0" fontId="15" fillId="0" borderId="0" xfId="0" applyFont="1" applyAlignment="1">
      <alignment wrapText="1"/>
    </xf>
    <xf numFmtId="0" fontId="15" fillId="7" borderId="6" xfId="0" applyFont="1" applyFill="1" applyBorder="1" applyAlignment="1">
      <alignment wrapText="1"/>
    </xf>
    <xf numFmtId="0" fontId="15" fillId="6" borderId="36" xfId="2" applyFont="1" applyFill="1" applyBorder="1" applyAlignment="1">
      <alignment wrapText="1"/>
    </xf>
    <xf numFmtId="0" fontId="15" fillId="6" borderId="56" xfId="2" applyFont="1" applyFill="1" applyBorder="1" applyAlignment="1">
      <alignment wrapText="1"/>
    </xf>
    <xf numFmtId="0" fontId="15" fillId="6" borderId="34" xfId="2" applyFont="1" applyFill="1" applyBorder="1" applyAlignment="1">
      <alignment wrapText="1"/>
    </xf>
    <xf numFmtId="0" fontId="0" fillId="14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10" borderId="12" xfId="2" applyFont="1" applyFill="1" applyBorder="1" applyAlignment="1">
      <alignment vertical="center" wrapText="1"/>
    </xf>
    <xf numFmtId="0" fontId="0" fillId="12" borderId="49" xfId="2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14" borderId="0" xfId="0" applyFill="1" applyAlignment="1">
      <alignment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19" xfId="2" applyFont="1" applyFill="1" applyBorder="1" applyAlignment="1">
      <alignment horizontal="center" vertical="center"/>
    </xf>
    <xf numFmtId="0" fontId="14" fillId="0" borderId="33" xfId="2" applyFont="1" applyFill="1" applyBorder="1" applyAlignment="1">
      <alignment horizontal="center" vertical="center"/>
    </xf>
    <xf numFmtId="0" fontId="15" fillId="6" borderId="34" xfId="2" applyFont="1" applyFill="1" applyBorder="1" applyAlignment="1">
      <alignment horizontal="center"/>
    </xf>
    <xf numFmtId="0" fontId="15" fillId="6" borderId="35" xfId="2" applyFont="1" applyFill="1" applyBorder="1" applyAlignment="1">
      <alignment horizontal="center"/>
    </xf>
    <xf numFmtId="0" fontId="14" fillId="0" borderId="43" xfId="2" applyFont="1" applyFill="1" applyBorder="1" applyAlignment="1">
      <alignment horizontal="center" vertical="center"/>
    </xf>
    <xf numFmtId="0" fontId="14" fillId="0" borderId="44" xfId="2" applyFont="1" applyFill="1" applyBorder="1" applyAlignment="1">
      <alignment horizontal="center" vertical="center"/>
    </xf>
    <xf numFmtId="0" fontId="14" fillId="0" borderId="41" xfId="2" applyFont="1" applyFill="1" applyBorder="1" applyAlignment="1">
      <alignment horizontal="center" vertical="center"/>
    </xf>
    <xf numFmtId="0" fontId="14" fillId="0" borderId="40" xfId="2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/>
    </xf>
    <xf numFmtId="0" fontId="15" fillId="13" borderId="6" xfId="0" applyFont="1" applyFill="1" applyBorder="1" applyAlignment="1">
      <alignment horizontal="center"/>
    </xf>
    <xf numFmtId="0" fontId="15" fillId="13" borderId="53" xfId="0" applyFont="1" applyFill="1" applyBorder="1" applyAlignment="1">
      <alignment horizontal="center"/>
    </xf>
    <xf numFmtId="0" fontId="15" fillId="6" borderId="36" xfId="2" applyFont="1" applyFill="1" applyBorder="1" applyAlignment="1">
      <alignment horizontal="center"/>
    </xf>
    <xf numFmtId="0" fontId="15" fillId="6" borderId="37" xfId="2" applyFont="1" applyFill="1" applyBorder="1" applyAlignment="1">
      <alignment horizontal="center"/>
    </xf>
    <xf numFmtId="0" fontId="14" fillId="0" borderId="14" xfId="2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  <xf numFmtId="0" fontId="14" fillId="0" borderId="39" xfId="2" applyFont="1" applyFill="1" applyBorder="1" applyAlignment="1">
      <alignment horizontal="center" vertical="center"/>
    </xf>
    <xf numFmtId="0" fontId="14" fillId="0" borderId="16" xfId="2" applyFont="1" applyFill="1" applyBorder="1" applyAlignment="1">
      <alignment horizontal="center" vertical="center"/>
    </xf>
    <xf numFmtId="0" fontId="16" fillId="0" borderId="13" xfId="2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6" fillId="0" borderId="18" xfId="2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6" fillId="0" borderId="23" xfId="2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5" fillId="7" borderId="6" xfId="2" applyFont="1" applyFill="1" applyBorder="1" applyAlignment="1">
      <alignment horizontal="center"/>
    </xf>
    <xf numFmtId="0" fontId="15" fillId="7" borderId="8" xfId="2" applyFont="1" applyFill="1" applyBorder="1" applyAlignment="1">
      <alignment horizontal="center"/>
    </xf>
    <xf numFmtId="17" fontId="15" fillId="7" borderId="6" xfId="0" applyNumberFormat="1" applyFont="1" applyFill="1" applyBorder="1" applyAlignment="1">
      <alignment horizontal="center"/>
    </xf>
    <xf numFmtId="17" fontId="15" fillId="7" borderId="8" xfId="0" applyNumberFormat="1" applyFont="1" applyFill="1" applyBorder="1" applyAlignment="1">
      <alignment horizontal="center"/>
    </xf>
    <xf numFmtId="0" fontId="15" fillId="7" borderId="8" xfId="0" applyFont="1" applyFill="1" applyBorder="1" applyAlignment="1">
      <alignment horizontal="center"/>
    </xf>
    <xf numFmtId="0" fontId="15" fillId="6" borderId="56" xfId="2" applyFont="1" applyFill="1" applyBorder="1" applyAlignment="1">
      <alignment horizontal="center"/>
    </xf>
    <xf numFmtId="0" fontId="15" fillId="6" borderId="38" xfId="2" applyFont="1" applyFill="1" applyBorder="1" applyAlignment="1">
      <alignment horizontal="center"/>
    </xf>
    <xf numFmtId="0" fontId="14" fillId="0" borderId="29" xfId="2" applyFont="1" applyFill="1" applyBorder="1" applyAlignment="1">
      <alignment horizontal="center" vertical="center"/>
    </xf>
    <xf numFmtId="0" fontId="14" fillId="0" borderId="46" xfId="2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4" fillId="0" borderId="34" xfId="2" applyFont="1" applyFill="1" applyBorder="1" applyAlignment="1">
      <alignment horizontal="center" vertical="center"/>
    </xf>
    <xf numFmtId="0" fontId="14" fillId="0" borderId="35" xfId="2" applyFont="1" applyFill="1" applyBorder="1" applyAlignment="1">
      <alignment horizontal="center" vertical="center"/>
    </xf>
    <xf numFmtId="0" fontId="14" fillId="0" borderId="32" xfId="2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4" fillId="0" borderId="48" xfId="2" applyFont="1" applyFill="1" applyBorder="1" applyAlignment="1">
      <alignment horizontal="center" vertical="center"/>
    </xf>
    <xf numFmtId="0" fontId="14" fillId="0" borderId="45" xfId="2" applyFont="1" applyFill="1" applyBorder="1" applyAlignment="1">
      <alignment horizontal="center" vertical="center"/>
    </xf>
    <xf numFmtId="0" fontId="14" fillId="0" borderId="28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horizontal="center" vertical="center"/>
    </xf>
    <xf numFmtId="0" fontId="14" fillId="0" borderId="47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13" borderId="8" xfId="0" applyFont="1" applyFill="1" applyBorder="1" applyAlignment="1">
      <alignment horizontal="center"/>
    </xf>
    <xf numFmtId="0" fontId="14" fillId="7" borderId="29" xfId="2" applyFont="1" applyFill="1" applyBorder="1" applyAlignment="1">
      <alignment horizontal="center" vertical="center"/>
    </xf>
    <xf numFmtId="0" fontId="14" fillId="7" borderId="46" xfId="2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center" vertical="center"/>
    </xf>
    <xf numFmtId="0" fontId="15" fillId="0" borderId="53" xfId="2" applyFont="1" applyFill="1" applyBorder="1" applyAlignment="1">
      <alignment horizontal="center" vertical="center"/>
    </xf>
    <xf numFmtId="0" fontId="15" fillId="0" borderId="18" xfId="2" applyFont="1" applyFill="1" applyBorder="1" applyAlignment="1">
      <alignment horizontal="center" vertical="center"/>
    </xf>
    <xf numFmtId="0" fontId="15" fillId="0" borderId="55" xfId="2" applyFont="1" applyFill="1" applyBorder="1" applyAlignment="1">
      <alignment horizontal="center" vertical="center"/>
    </xf>
    <xf numFmtId="0" fontId="14" fillId="0" borderId="49" xfId="2" applyFont="1" applyFill="1" applyBorder="1" applyAlignment="1">
      <alignment horizontal="center" vertical="center"/>
    </xf>
    <xf numFmtId="0" fontId="14" fillId="0" borderId="37" xfId="2" applyFont="1" applyFill="1" applyBorder="1" applyAlignment="1">
      <alignment horizontal="center" vertical="center"/>
    </xf>
    <xf numFmtId="0" fontId="14" fillId="0" borderId="38" xfId="2" applyFont="1" applyFill="1" applyBorder="1" applyAlignment="1">
      <alignment horizontal="center" vertical="center"/>
    </xf>
    <xf numFmtId="0" fontId="14" fillId="7" borderId="7" xfId="2" applyFont="1" applyFill="1" applyBorder="1" applyAlignment="1">
      <alignment horizontal="center" vertical="center"/>
    </xf>
    <xf numFmtId="0" fontId="14" fillId="7" borderId="58" xfId="2" applyFont="1" applyFill="1" applyBorder="1" applyAlignment="1">
      <alignment horizontal="center" vertical="center"/>
    </xf>
    <xf numFmtId="0" fontId="0" fillId="12" borderId="29" xfId="2" applyFont="1" applyFill="1" applyBorder="1" applyAlignment="1">
      <alignment horizontal="left" vertical="center" wrapText="1"/>
    </xf>
    <xf numFmtId="0" fontId="0" fillId="12" borderId="46" xfId="2" applyFont="1" applyFill="1" applyBorder="1" applyAlignment="1">
      <alignment horizontal="left" vertical="center" wrapText="1"/>
    </xf>
    <xf numFmtId="0" fontId="14" fillId="7" borderId="13" xfId="2" applyFont="1" applyFill="1" applyBorder="1" applyAlignment="1">
      <alignment horizontal="center" vertical="center"/>
    </xf>
    <xf numFmtId="0" fontId="14" fillId="7" borderId="26" xfId="2" applyFont="1" applyFill="1" applyBorder="1" applyAlignment="1">
      <alignment horizontal="center" vertical="center"/>
    </xf>
    <xf numFmtId="0" fontId="14" fillId="7" borderId="23" xfId="2" applyFont="1" applyFill="1" applyBorder="1" applyAlignment="1">
      <alignment horizontal="center" vertical="center"/>
    </xf>
    <xf numFmtId="0" fontId="14" fillId="7" borderId="54" xfId="2" applyFont="1" applyFill="1" applyBorder="1" applyAlignment="1">
      <alignment horizontal="center" vertical="center"/>
    </xf>
    <xf numFmtId="0" fontId="14" fillId="7" borderId="53" xfId="2" applyFont="1" applyFill="1" applyBorder="1" applyAlignment="1">
      <alignment horizontal="center" vertical="center"/>
    </xf>
    <xf numFmtId="0" fontId="14" fillId="7" borderId="47" xfId="2" applyFont="1" applyFill="1" applyBorder="1" applyAlignment="1">
      <alignment horizontal="center" vertical="center"/>
    </xf>
    <xf numFmtId="0" fontId="6" fillId="0" borderId="6" xfId="2" applyFill="1" applyBorder="1" applyAlignment="1">
      <alignment horizontal="center" vertical="center"/>
    </xf>
    <xf numFmtId="0" fontId="6" fillId="0" borderId="7" xfId="2" applyFill="1" applyBorder="1" applyAlignment="1">
      <alignment horizontal="center" vertical="center"/>
    </xf>
    <xf numFmtId="0" fontId="6" fillId="0" borderId="8" xfId="2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 textRotation="90" wrapText="1"/>
    </xf>
    <xf numFmtId="0" fontId="0" fillId="10" borderId="49" xfId="0" applyFill="1" applyBorder="1" applyAlignment="1">
      <alignment horizontal="center" vertical="center" textRotation="90" wrapText="1"/>
    </xf>
    <xf numFmtId="0" fontId="0" fillId="10" borderId="46" xfId="0" applyFill="1" applyBorder="1" applyAlignment="1">
      <alignment horizontal="center" vertical="center" textRotation="90" wrapText="1"/>
    </xf>
    <xf numFmtId="0" fontId="0" fillId="10" borderId="50" xfId="2" applyFont="1" applyFill="1" applyBorder="1" applyAlignment="1">
      <alignment horizontal="left" vertical="center" wrapText="1"/>
    </xf>
    <xf numFmtId="0" fontId="0" fillId="10" borderId="51" xfId="2" applyFont="1" applyFill="1" applyBorder="1" applyAlignment="1">
      <alignment horizontal="left" vertical="center" wrapText="1"/>
    </xf>
    <xf numFmtId="0" fontId="0" fillId="10" borderId="30" xfId="2" applyFont="1" applyFill="1" applyBorder="1" applyAlignment="1">
      <alignment horizontal="left" vertical="center" wrapText="1"/>
    </xf>
    <xf numFmtId="0" fontId="6" fillId="0" borderId="13" xfId="2" applyFill="1" applyBorder="1" applyAlignment="1">
      <alignment horizontal="center" vertical="center"/>
    </xf>
    <xf numFmtId="0" fontId="6" fillId="0" borderId="26" xfId="2" applyFill="1" applyBorder="1" applyAlignment="1">
      <alignment horizontal="center" vertical="center"/>
    </xf>
    <xf numFmtId="0" fontId="6" fillId="0" borderId="53" xfId="2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 vertical="center" textRotation="90"/>
    </xf>
    <xf numFmtId="0" fontId="0" fillId="12" borderId="49" xfId="0" applyFill="1" applyBorder="1" applyAlignment="1">
      <alignment horizontal="center" vertical="center" textRotation="90"/>
    </xf>
    <xf numFmtId="0" fontId="0" fillId="12" borderId="46" xfId="0" applyFill="1" applyBorder="1" applyAlignment="1">
      <alignment horizontal="center" vertical="center" textRotation="90"/>
    </xf>
    <xf numFmtId="0" fontId="0" fillId="12" borderId="49" xfId="2" applyFont="1" applyFill="1" applyBorder="1" applyAlignment="1">
      <alignment horizontal="left" vertical="center" wrapText="1"/>
    </xf>
  </cellXfs>
  <cellStyles count="3">
    <cellStyle name="20% - Ênfase6" xfId="2" builtinId="50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Serviço de Avaliação          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Planilha1!$A$3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Planilha1!$B$1:$M$1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Planilha1!$B$3:$M$3</c:f>
              <c:numCache>
                <c:formatCode>General</c:formatCode>
                <c:ptCount val="12"/>
                <c:pt idx="0">
                  <c:v>231</c:v>
                </c:pt>
                <c:pt idx="1">
                  <c:v>205</c:v>
                </c:pt>
                <c:pt idx="2">
                  <c:v>119</c:v>
                </c:pt>
                <c:pt idx="3">
                  <c:v>183</c:v>
                </c:pt>
                <c:pt idx="4">
                  <c:v>161</c:v>
                </c:pt>
                <c:pt idx="5">
                  <c:v>154</c:v>
                </c:pt>
                <c:pt idx="6">
                  <c:v>150</c:v>
                </c:pt>
                <c:pt idx="7">
                  <c:v>252</c:v>
                </c:pt>
                <c:pt idx="8">
                  <c:v>171</c:v>
                </c:pt>
                <c:pt idx="9">
                  <c:v>186</c:v>
                </c:pt>
                <c:pt idx="10">
                  <c:v>179</c:v>
                </c:pt>
                <c:pt idx="1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26-4F7A-BAA8-63002845DE08}"/>
            </c:ext>
          </c:extLst>
        </c:ser>
        <c:ser>
          <c:idx val="2"/>
          <c:order val="2"/>
          <c:tx>
            <c:strRef>
              <c:f>Planilha1!$A$4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Planilha1!$B$1:$M$1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Planilha1!$B$4:$M$4</c:f>
              <c:numCache>
                <c:formatCode>General</c:formatCode>
                <c:ptCount val="12"/>
                <c:pt idx="0">
                  <c:v>249</c:v>
                </c:pt>
                <c:pt idx="1">
                  <c:v>166</c:v>
                </c:pt>
                <c:pt idx="2">
                  <c:v>193</c:v>
                </c:pt>
                <c:pt idx="3">
                  <c:v>25</c:v>
                </c:pt>
                <c:pt idx="4">
                  <c:v>71</c:v>
                </c:pt>
                <c:pt idx="5">
                  <c:v>95</c:v>
                </c:pt>
                <c:pt idx="6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26-4F7A-BAA8-63002845D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80737512"/>
        <c:axId val="680730296"/>
      </c:barChart>
      <c:lineChart>
        <c:grouping val="standard"/>
        <c:varyColors val="0"/>
        <c:ser>
          <c:idx val="0"/>
          <c:order val="0"/>
          <c:tx>
            <c:strRef>
              <c:f>Planilha1!$A$2</c:f>
              <c:strCache>
                <c:ptCount val="1"/>
                <c:pt idx="0">
                  <c:v>META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Planilha1!$B$1:$M$1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Planilha1!$B$2:$M$2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26-4F7A-BAA8-63002845D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737512"/>
        <c:axId val="680730296"/>
      </c:lineChart>
      <c:catAx>
        <c:axId val="680737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80730296"/>
        <c:crosses val="autoZero"/>
        <c:auto val="1"/>
        <c:lblAlgn val="ctr"/>
        <c:lblOffset val="100"/>
        <c:noMultiLvlLbl val="0"/>
      </c:catAx>
      <c:valAx>
        <c:axId val="68073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80737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590551</xdr:colOff>
      <xdr:row>0</xdr:row>
      <xdr:rowOff>87178</xdr:rowOff>
    </xdr:from>
    <xdr:to>
      <xdr:col>15</xdr:col>
      <xdr:colOff>485775</xdr:colOff>
      <xdr:row>3</xdr:row>
      <xdr:rowOff>38099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1393758-BB49-41F6-983A-9E8663562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6" y="87178"/>
          <a:ext cx="552449" cy="5319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1771650</xdr:colOff>
      <xdr:row>5</xdr:row>
      <xdr:rowOff>138112</xdr:rowOff>
    </xdr:from>
    <xdr:to>
      <xdr:col>8</xdr:col>
      <xdr:colOff>285750</xdr:colOff>
      <xdr:row>20</xdr:row>
      <xdr:rowOff>23812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FE092F3-8373-4D40-A9AE-6E2B2AD1FC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O84"/>
  <sheetViews>
    <sheetView showGridLines="0" tabSelected="1" topLeftCell="A61" zoomScaleNormal="100" workbookViewId="0">
      <selection activeCell="B6" sqref="B6"/>
    </sheetView>
  </sheetViews>
  <sheetFormatPr defaultRowHeight="15" x14ac:dyDescent="0.25"/>
  <cols>
    <col min="1" max="1" width="29.85546875" bestFit="1" customWidth="1"/>
    <col min="2" max="2" width="31.7109375" style="117" customWidth="1"/>
    <col min="3" max="3" width="20.28515625" style="92" customWidth="1"/>
    <col min="4" max="4" width="13.42578125" customWidth="1"/>
    <col min="5" max="5" width="10.85546875" customWidth="1"/>
    <col min="6" max="6" width="11.28515625" customWidth="1"/>
    <col min="8" max="8" width="10.140625" bestFit="1" customWidth="1"/>
    <col min="11" max="11" width="10.42578125" bestFit="1" customWidth="1"/>
    <col min="12" max="12" width="9.7109375" bestFit="1" customWidth="1"/>
    <col min="13" max="13" width="9.85546875" bestFit="1" customWidth="1"/>
    <col min="14" max="14" width="10.42578125" bestFit="1" customWidth="1"/>
    <col min="15" max="15" width="9.85546875" bestFit="1" customWidth="1"/>
  </cols>
  <sheetData>
    <row r="2" spans="1:41" ht="15.75" x14ac:dyDescent="0.25">
      <c r="A2" s="218" t="s">
        <v>19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41" x14ac:dyDescent="0.25">
      <c r="A3" s="219" t="s">
        <v>17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5" spans="1:41" ht="15" customHeight="1" x14ac:dyDescent="0.25">
      <c r="A5" s="220" t="s">
        <v>20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</row>
    <row r="6" spans="1:4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41" x14ac:dyDescent="0.25">
      <c r="A7" s="222" t="s">
        <v>16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</row>
    <row r="8" spans="1:41" x14ac:dyDescent="0.25">
      <c r="A8" s="125" t="s">
        <v>1</v>
      </c>
      <c r="B8" s="126"/>
      <c r="C8" s="127"/>
      <c r="D8" s="7">
        <v>43831</v>
      </c>
      <c r="E8" s="7">
        <v>43862</v>
      </c>
      <c r="F8" s="7">
        <v>43891</v>
      </c>
      <c r="G8" s="7">
        <v>43922</v>
      </c>
      <c r="H8" s="7">
        <v>43952</v>
      </c>
      <c r="I8" s="7">
        <v>43983</v>
      </c>
      <c r="J8" s="7">
        <v>44013</v>
      </c>
      <c r="K8" s="7">
        <v>44044</v>
      </c>
      <c r="L8" s="7">
        <v>44075</v>
      </c>
      <c r="M8" s="7">
        <v>44105</v>
      </c>
      <c r="N8" s="7">
        <v>44136</v>
      </c>
      <c r="O8" s="7">
        <v>44166</v>
      </c>
      <c r="P8" s="23" t="s">
        <v>12</v>
      </c>
    </row>
    <row r="9" spans="1:41" x14ac:dyDescent="0.25">
      <c r="A9" s="221" t="s">
        <v>2</v>
      </c>
      <c r="B9" s="131" t="s">
        <v>3</v>
      </c>
      <c r="C9" s="132"/>
      <c r="D9" s="14">
        <v>16</v>
      </c>
      <c r="E9" s="14">
        <v>16</v>
      </c>
      <c r="F9" s="14">
        <v>16</v>
      </c>
      <c r="G9" s="14">
        <v>16</v>
      </c>
      <c r="H9" s="14">
        <v>16</v>
      </c>
      <c r="I9" s="14">
        <v>16</v>
      </c>
      <c r="J9" s="14">
        <v>16</v>
      </c>
      <c r="K9" s="14">
        <v>16</v>
      </c>
      <c r="L9" s="42"/>
      <c r="M9" s="42"/>
      <c r="N9" s="42"/>
      <c r="O9" s="42"/>
      <c r="P9" s="14">
        <f>SUM(D9:O9)</f>
        <v>128</v>
      </c>
    </row>
    <row r="10" spans="1:41" x14ac:dyDescent="0.25">
      <c r="A10" s="221"/>
      <c r="B10" s="131" t="s">
        <v>4</v>
      </c>
      <c r="C10" s="132"/>
      <c r="D10" s="14">
        <v>32</v>
      </c>
      <c r="E10" s="14">
        <v>32</v>
      </c>
      <c r="F10" s="14">
        <v>32</v>
      </c>
      <c r="G10" s="14">
        <v>32</v>
      </c>
      <c r="H10" s="14">
        <v>32</v>
      </c>
      <c r="I10" s="14">
        <v>32</v>
      </c>
      <c r="J10" s="14">
        <v>32</v>
      </c>
      <c r="K10" s="14">
        <v>32</v>
      </c>
      <c r="L10" s="42"/>
      <c r="M10" s="42"/>
      <c r="N10" s="42"/>
      <c r="O10" s="42"/>
      <c r="P10" s="14">
        <f>SUM(D10:O10)</f>
        <v>256</v>
      </c>
      <c r="AO10" s="14"/>
    </row>
    <row r="11" spans="1:41" x14ac:dyDescent="0.25">
      <c r="A11" s="122" t="s">
        <v>12</v>
      </c>
      <c r="B11" s="123"/>
      <c r="C11" s="124"/>
      <c r="D11" s="14">
        <v>48</v>
      </c>
      <c r="E11" s="14">
        <v>48</v>
      </c>
      <c r="F11" s="14">
        <v>48</v>
      </c>
      <c r="G11" s="14">
        <v>48</v>
      </c>
      <c r="H11" s="14">
        <v>48</v>
      </c>
      <c r="I11" s="14">
        <v>48</v>
      </c>
      <c r="J11" s="14">
        <v>48</v>
      </c>
      <c r="K11" s="14">
        <v>48</v>
      </c>
      <c r="L11" s="14">
        <v>48</v>
      </c>
      <c r="M11" s="14">
        <v>48</v>
      </c>
      <c r="N11" s="14">
        <v>48</v>
      </c>
      <c r="O11" s="14">
        <v>48</v>
      </c>
      <c r="P11" s="14">
        <f>SUM(D11:O11)</f>
        <v>576</v>
      </c>
    </row>
    <row r="12" spans="1:4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4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41" x14ac:dyDescent="0.25">
      <c r="A14" s="222" t="s">
        <v>0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</row>
    <row r="15" spans="1:41" x14ac:dyDescent="0.25">
      <c r="A15" s="125" t="s">
        <v>1</v>
      </c>
      <c r="B15" s="126"/>
      <c r="C15" s="127"/>
      <c r="D15" s="7">
        <v>43831</v>
      </c>
      <c r="E15" s="7">
        <v>43862</v>
      </c>
      <c r="F15" s="7">
        <v>43891</v>
      </c>
      <c r="G15" s="7">
        <v>43922</v>
      </c>
      <c r="H15" s="7">
        <v>43952</v>
      </c>
      <c r="I15" s="7">
        <v>43983</v>
      </c>
      <c r="J15" s="7">
        <v>44013</v>
      </c>
      <c r="K15" s="7">
        <v>44044</v>
      </c>
      <c r="L15" s="7">
        <v>44075</v>
      </c>
      <c r="M15" s="7">
        <v>44105</v>
      </c>
      <c r="N15" s="7">
        <v>44136</v>
      </c>
      <c r="O15" s="7">
        <v>44166</v>
      </c>
      <c r="P15" s="23" t="s">
        <v>12</v>
      </c>
    </row>
    <row r="16" spans="1:41" x14ac:dyDescent="0.25">
      <c r="A16" s="221" t="s">
        <v>2</v>
      </c>
      <c r="B16" s="131" t="s">
        <v>3</v>
      </c>
      <c r="C16" s="132"/>
      <c r="D16" s="14">
        <v>18</v>
      </c>
      <c r="E16" s="14">
        <v>19</v>
      </c>
      <c r="F16" s="14">
        <v>11</v>
      </c>
      <c r="G16" s="14">
        <v>0</v>
      </c>
      <c r="H16" s="14">
        <v>3</v>
      </c>
      <c r="I16" s="20">
        <v>5</v>
      </c>
      <c r="J16" s="15">
        <v>4</v>
      </c>
      <c r="K16" s="15">
        <v>6</v>
      </c>
      <c r="L16" s="43"/>
      <c r="M16" s="43"/>
      <c r="N16" s="43"/>
      <c r="O16" s="43"/>
      <c r="P16" s="21">
        <f>SUM(D16:O16)</f>
        <v>66</v>
      </c>
    </row>
    <row r="17" spans="1:16" x14ac:dyDescent="0.25">
      <c r="A17" s="221"/>
      <c r="B17" s="131" t="s">
        <v>4</v>
      </c>
      <c r="C17" s="132"/>
      <c r="D17" s="14">
        <v>15</v>
      </c>
      <c r="E17" s="14">
        <v>15</v>
      </c>
      <c r="F17" s="14">
        <v>9</v>
      </c>
      <c r="G17" s="14">
        <v>0</v>
      </c>
      <c r="H17" s="14">
        <v>3</v>
      </c>
      <c r="I17" s="20">
        <v>6</v>
      </c>
      <c r="J17" s="15">
        <v>11</v>
      </c>
      <c r="K17" s="15">
        <v>1</v>
      </c>
      <c r="L17" s="43"/>
      <c r="M17" s="43"/>
      <c r="N17" s="43"/>
      <c r="O17" s="43"/>
      <c r="P17" s="21">
        <f>SUM(D17:O17)</f>
        <v>60</v>
      </c>
    </row>
    <row r="18" spans="1:16" x14ac:dyDescent="0.25">
      <c r="A18" s="122" t="s">
        <v>14</v>
      </c>
      <c r="B18" s="123"/>
      <c r="C18" s="124"/>
      <c r="D18" s="14">
        <f>SUM(D16:D17)</f>
        <v>33</v>
      </c>
      <c r="E18" s="14">
        <f>SUM(E16:E17)</f>
        <v>34</v>
      </c>
      <c r="F18" s="14">
        <f>SUM(F16:F17)</f>
        <v>20</v>
      </c>
      <c r="G18" s="14">
        <v>0</v>
      </c>
      <c r="H18" s="14">
        <v>6</v>
      </c>
      <c r="I18" s="14">
        <v>11</v>
      </c>
      <c r="J18" s="36">
        <v>15</v>
      </c>
      <c r="K18" s="14">
        <v>2</v>
      </c>
      <c r="L18" s="42"/>
      <c r="M18" s="42"/>
      <c r="N18" s="42"/>
      <c r="O18" s="42"/>
      <c r="P18" s="14">
        <f t="shared" ref="P18" si="0">SUM(P16:P17)</f>
        <v>126</v>
      </c>
    </row>
    <row r="19" spans="1:16" x14ac:dyDescent="0.25">
      <c r="A19" s="122" t="s">
        <v>13</v>
      </c>
      <c r="B19" s="123"/>
      <c r="C19" s="124"/>
      <c r="D19" s="10">
        <v>48</v>
      </c>
      <c r="E19" s="10">
        <v>48</v>
      </c>
      <c r="F19" s="10">
        <v>48</v>
      </c>
      <c r="G19" s="10">
        <v>48</v>
      </c>
      <c r="H19" s="19">
        <v>48</v>
      </c>
      <c r="I19" s="10">
        <v>48</v>
      </c>
      <c r="J19" s="10">
        <v>48</v>
      </c>
      <c r="K19" s="10">
        <v>48</v>
      </c>
      <c r="L19" s="48">
        <v>48</v>
      </c>
      <c r="M19" s="48">
        <v>48</v>
      </c>
      <c r="N19" s="48">
        <v>48</v>
      </c>
      <c r="O19" s="48">
        <v>48</v>
      </c>
      <c r="P19" s="13">
        <f>SUM(D19:O19)</f>
        <v>576</v>
      </c>
    </row>
    <row r="20" spans="1:16" x14ac:dyDescent="0.25">
      <c r="A20" s="122" t="s">
        <v>5</v>
      </c>
      <c r="B20" s="123"/>
      <c r="C20" s="124"/>
      <c r="D20" s="11">
        <f>D18/D19</f>
        <v>0.6875</v>
      </c>
      <c r="E20" s="11">
        <f>E18/E19</f>
        <v>0.70833333333333337</v>
      </c>
      <c r="F20" s="11">
        <f>F18/F19</f>
        <v>0.41666666666666669</v>
      </c>
      <c r="G20" s="11">
        <f t="shared" ref="G20:P20" si="1">G18/G19</f>
        <v>0</v>
      </c>
      <c r="H20" s="11">
        <f t="shared" si="1"/>
        <v>0.125</v>
      </c>
      <c r="I20" s="11">
        <f t="shared" si="1"/>
        <v>0.22916666666666666</v>
      </c>
      <c r="J20" s="11">
        <f>J18/J19</f>
        <v>0.3125</v>
      </c>
      <c r="K20" s="11">
        <f t="shared" si="1"/>
        <v>4.1666666666666664E-2</v>
      </c>
      <c r="L20" s="52">
        <f t="shared" si="1"/>
        <v>0</v>
      </c>
      <c r="M20" s="52">
        <f t="shared" si="1"/>
        <v>0</v>
      </c>
      <c r="N20" s="52">
        <f t="shared" si="1"/>
        <v>0</v>
      </c>
      <c r="O20" s="52">
        <f t="shared" si="1"/>
        <v>0</v>
      </c>
      <c r="P20" s="11">
        <f t="shared" si="1"/>
        <v>0.21875</v>
      </c>
    </row>
    <row r="23" spans="1:16" x14ac:dyDescent="0.25">
      <c r="A23" s="220" t="s">
        <v>16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4"/>
    </row>
    <row r="24" spans="1:16" x14ac:dyDescent="0.25">
      <c r="A24" s="125" t="s">
        <v>6</v>
      </c>
      <c r="B24" s="126"/>
      <c r="C24" s="127"/>
      <c r="D24" s="7">
        <v>43831</v>
      </c>
      <c r="E24" s="7">
        <v>43862</v>
      </c>
      <c r="F24" s="7">
        <v>43891</v>
      </c>
      <c r="G24" s="7">
        <v>43922</v>
      </c>
      <c r="H24" s="7">
        <v>43952</v>
      </c>
      <c r="I24" s="7">
        <v>43983</v>
      </c>
      <c r="J24" s="7">
        <v>44013</v>
      </c>
      <c r="K24" s="7">
        <v>44044</v>
      </c>
      <c r="L24" s="7">
        <v>44075</v>
      </c>
      <c r="M24" s="7">
        <v>44105</v>
      </c>
      <c r="N24" s="7">
        <v>44136</v>
      </c>
      <c r="O24" s="7">
        <v>44166</v>
      </c>
      <c r="P24" s="23" t="s">
        <v>12</v>
      </c>
    </row>
    <row r="25" spans="1:16" x14ac:dyDescent="0.25">
      <c r="A25" s="128" t="s">
        <v>15</v>
      </c>
      <c r="B25" s="129"/>
      <c r="C25" s="130"/>
      <c r="D25" s="1">
        <v>50</v>
      </c>
      <c r="E25" s="1">
        <v>50</v>
      </c>
      <c r="F25" s="1">
        <v>50</v>
      </c>
      <c r="G25" s="1">
        <v>50</v>
      </c>
      <c r="H25" s="1">
        <v>50</v>
      </c>
      <c r="I25" s="1">
        <v>50</v>
      </c>
      <c r="J25" s="1">
        <v>50</v>
      </c>
      <c r="K25" s="1">
        <v>50</v>
      </c>
      <c r="L25" s="44"/>
      <c r="M25" s="44"/>
      <c r="N25" s="44"/>
      <c r="O25" s="44"/>
      <c r="P25" s="17">
        <f t="shared" ref="P25:P31" si="2">SUM(D25:O25)</f>
        <v>400</v>
      </c>
    </row>
    <row r="26" spans="1:16" x14ac:dyDescent="0.25">
      <c r="A26" s="128" t="s">
        <v>7</v>
      </c>
      <c r="B26" s="129"/>
      <c r="C26" s="130"/>
      <c r="D26" s="1">
        <v>50</v>
      </c>
      <c r="E26" s="1">
        <v>50</v>
      </c>
      <c r="F26" s="1">
        <v>50</v>
      </c>
      <c r="G26" s="1">
        <v>50</v>
      </c>
      <c r="H26" s="1">
        <v>50</v>
      </c>
      <c r="I26" s="1">
        <v>50</v>
      </c>
      <c r="J26" s="1">
        <v>50</v>
      </c>
      <c r="K26" s="1">
        <v>50</v>
      </c>
      <c r="L26" s="44"/>
      <c r="M26" s="44"/>
      <c r="N26" s="44"/>
      <c r="O26" s="44"/>
      <c r="P26" s="17">
        <f t="shared" si="2"/>
        <v>400</v>
      </c>
    </row>
    <row r="27" spans="1:16" x14ac:dyDescent="0.25">
      <c r="A27" s="128" t="s">
        <v>8</v>
      </c>
      <c r="B27" s="129"/>
      <c r="C27" s="130"/>
      <c r="D27" s="1">
        <v>90</v>
      </c>
      <c r="E27" s="1">
        <v>90</v>
      </c>
      <c r="F27" s="1">
        <v>90</v>
      </c>
      <c r="G27" s="1">
        <v>90</v>
      </c>
      <c r="H27" s="1">
        <v>90</v>
      </c>
      <c r="I27" s="1">
        <v>90</v>
      </c>
      <c r="J27" s="1">
        <v>90</v>
      </c>
      <c r="K27" s="1">
        <v>90</v>
      </c>
      <c r="L27" s="44"/>
      <c r="M27" s="44"/>
      <c r="N27" s="44"/>
      <c r="O27" s="44"/>
      <c r="P27" s="17">
        <f t="shared" si="2"/>
        <v>720</v>
      </c>
    </row>
    <row r="28" spans="1:16" x14ac:dyDescent="0.25">
      <c r="A28" s="128" t="s">
        <v>9</v>
      </c>
      <c r="B28" s="129"/>
      <c r="C28" s="130"/>
      <c r="D28" s="1">
        <v>110</v>
      </c>
      <c r="E28" s="1">
        <v>110</v>
      </c>
      <c r="F28" s="1">
        <v>110</v>
      </c>
      <c r="G28" s="1">
        <v>110</v>
      </c>
      <c r="H28" s="1">
        <v>110</v>
      </c>
      <c r="I28" s="1">
        <v>110</v>
      </c>
      <c r="J28" s="1">
        <v>110</v>
      </c>
      <c r="K28" s="1">
        <v>110</v>
      </c>
      <c r="L28" s="44"/>
      <c r="M28" s="44"/>
      <c r="N28" s="44"/>
      <c r="O28" s="44"/>
      <c r="P28" s="17">
        <f t="shared" si="2"/>
        <v>880</v>
      </c>
    </row>
    <row r="29" spans="1:16" x14ac:dyDescent="0.25">
      <c r="A29" s="128" t="s">
        <v>10</v>
      </c>
      <c r="B29" s="129"/>
      <c r="C29" s="130"/>
      <c r="D29" s="1">
        <v>15</v>
      </c>
      <c r="E29" s="1">
        <v>15</v>
      </c>
      <c r="F29" s="1">
        <v>15</v>
      </c>
      <c r="G29" s="1">
        <v>15</v>
      </c>
      <c r="H29" s="1">
        <v>15</v>
      </c>
      <c r="I29" s="1">
        <v>15</v>
      </c>
      <c r="J29" s="1">
        <v>15</v>
      </c>
      <c r="K29" s="1">
        <v>15</v>
      </c>
      <c r="L29" s="44"/>
      <c r="M29" s="44"/>
      <c r="N29" s="44"/>
      <c r="O29" s="44"/>
      <c r="P29" s="17">
        <f t="shared" si="2"/>
        <v>120</v>
      </c>
    </row>
    <row r="30" spans="1:16" x14ac:dyDescent="0.25">
      <c r="A30" s="128" t="s">
        <v>11</v>
      </c>
      <c r="B30" s="129"/>
      <c r="C30" s="130"/>
      <c r="D30" s="1">
        <v>60</v>
      </c>
      <c r="E30" s="1">
        <v>60</v>
      </c>
      <c r="F30" s="1">
        <v>60</v>
      </c>
      <c r="G30" s="1">
        <v>60</v>
      </c>
      <c r="H30" s="1">
        <v>60</v>
      </c>
      <c r="I30" s="1">
        <v>60</v>
      </c>
      <c r="J30" s="1">
        <v>60</v>
      </c>
      <c r="K30" s="1">
        <v>60</v>
      </c>
      <c r="L30" s="44"/>
      <c r="M30" s="44"/>
      <c r="N30" s="44"/>
      <c r="O30" s="44"/>
      <c r="P30" s="17">
        <f t="shared" si="2"/>
        <v>480</v>
      </c>
    </row>
    <row r="31" spans="1:16" x14ac:dyDescent="0.25">
      <c r="A31" s="122" t="s">
        <v>12</v>
      </c>
      <c r="B31" s="123"/>
      <c r="C31" s="124"/>
      <c r="D31" s="2">
        <v>375</v>
      </c>
      <c r="E31" s="2">
        <v>375</v>
      </c>
      <c r="F31" s="2">
        <v>375</v>
      </c>
      <c r="G31" s="2">
        <v>375</v>
      </c>
      <c r="H31" s="2">
        <v>375</v>
      </c>
      <c r="I31" s="2">
        <v>375</v>
      </c>
      <c r="J31" s="2">
        <v>375</v>
      </c>
      <c r="K31" s="2">
        <v>375</v>
      </c>
      <c r="L31" s="51">
        <v>375</v>
      </c>
      <c r="M31" s="51">
        <v>375</v>
      </c>
      <c r="N31" s="51">
        <v>375</v>
      </c>
      <c r="O31" s="51">
        <v>375</v>
      </c>
      <c r="P31" s="22">
        <f t="shared" si="2"/>
        <v>4500</v>
      </c>
    </row>
    <row r="34" spans="1:16" x14ac:dyDescent="0.25">
      <c r="A34" s="220" t="s">
        <v>0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4"/>
    </row>
    <row r="35" spans="1:16" x14ac:dyDescent="0.25">
      <c r="A35" s="125" t="s">
        <v>6</v>
      </c>
      <c r="B35" s="126"/>
      <c r="C35" s="127"/>
      <c r="D35" s="7">
        <v>43831</v>
      </c>
      <c r="E35" s="7">
        <v>43862</v>
      </c>
      <c r="F35" s="7">
        <v>43891</v>
      </c>
      <c r="G35" s="7">
        <v>43922</v>
      </c>
      <c r="H35" s="7">
        <v>43952</v>
      </c>
      <c r="I35" s="7">
        <v>43983</v>
      </c>
      <c r="J35" s="7">
        <v>44013</v>
      </c>
      <c r="K35" s="7">
        <v>44044</v>
      </c>
      <c r="L35" s="7">
        <v>44075</v>
      </c>
      <c r="M35" s="7">
        <v>44105</v>
      </c>
      <c r="N35" s="7">
        <v>44136</v>
      </c>
      <c r="O35" s="7">
        <v>44166</v>
      </c>
      <c r="P35" s="3" t="s">
        <v>12</v>
      </c>
    </row>
    <row r="36" spans="1:16" x14ac:dyDescent="0.25">
      <c r="A36" s="128" t="s">
        <v>15</v>
      </c>
      <c r="B36" s="129"/>
      <c r="C36" s="130"/>
      <c r="D36" s="25">
        <v>249</v>
      </c>
      <c r="E36" s="8">
        <v>166</v>
      </c>
      <c r="F36" s="8">
        <v>193</v>
      </c>
      <c r="G36" s="24">
        <v>25</v>
      </c>
      <c r="H36" s="8">
        <v>71</v>
      </c>
      <c r="I36" s="9">
        <v>95</v>
      </c>
      <c r="J36" s="9">
        <v>82</v>
      </c>
      <c r="K36" s="9">
        <v>66</v>
      </c>
      <c r="L36" s="45"/>
      <c r="M36" s="45"/>
      <c r="N36" s="45"/>
      <c r="O36" s="46"/>
      <c r="P36" s="17">
        <f>SUM(D36:O36)</f>
        <v>947</v>
      </c>
    </row>
    <row r="37" spans="1:16" x14ac:dyDescent="0.25">
      <c r="A37" s="128" t="s">
        <v>7</v>
      </c>
      <c r="B37" s="129"/>
      <c r="C37" s="130"/>
      <c r="D37" s="25">
        <v>8</v>
      </c>
      <c r="E37" s="8">
        <v>35</v>
      </c>
      <c r="F37" s="8">
        <v>70</v>
      </c>
      <c r="G37" s="24">
        <v>69</v>
      </c>
      <c r="H37" s="8">
        <v>104</v>
      </c>
      <c r="I37" s="9">
        <v>131</v>
      </c>
      <c r="J37" s="9">
        <v>103</v>
      </c>
      <c r="K37" s="9">
        <v>130</v>
      </c>
      <c r="L37" s="45"/>
      <c r="M37" s="45"/>
      <c r="N37" s="45"/>
      <c r="O37" s="47"/>
      <c r="P37" s="17">
        <f t="shared" ref="P37:P41" si="3">SUM(D37:O37)</f>
        <v>650</v>
      </c>
    </row>
    <row r="38" spans="1:16" x14ac:dyDescent="0.25">
      <c r="A38" s="128" t="s">
        <v>8</v>
      </c>
      <c r="B38" s="129"/>
      <c r="C38" s="130"/>
      <c r="D38" s="25">
        <v>44</v>
      </c>
      <c r="E38" s="8">
        <v>161</v>
      </c>
      <c r="F38" s="8">
        <v>133</v>
      </c>
      <c r="G38" s="24">
        <v>77</v>
      </c>
      <c r="H38" s="8">
        <v>173</v>
      </c>
      <c r="I38" s="9">
        <v>203</v>
      </c>
      <c r="J38" s="9">
        <v>157</v>
      </c>
      <c r="K38" s="9">
        <f>177+28</f>
        <v>205</v>
      </c>
      <c r="L38" s="45"/>
      <c r="M38" s="45"/>
      <c r="N38" s="45"/>
      <c r="O38" s="47"/>
      <c r="P38" s="17">
        <f t="shared" si="3"/>
        <v>1153</v>
      </c>
    </row>
    <row r="39" spans="1:16" x14ac:dyDescent="0.25">
      <c r="A39" s="128" t="s">
        <v>9</v>
      </c>
      <c r="B39" s="129"/>
      <c r="C39" s="130"/>
      <c r="D39" s="25">
        <v>282</v>
      </c>
      <c r="E39" s="8">
        <v>317</v>
      </c>
      <c r="F39" s="8">
        <v>239</v>
      </c>
      <c r="G39" s="24">
        <v>96</v>
      </c>
      <c r="H39" s="8">
        <v>297</v>
      </c>
      <c r="I39" s="9">
        <v>461</v>
      </c>
      <c r="J39" s="9">
        <v>607</v>
      </c>
      <c r="K39" s="9">
        <v>492</v>
      </c>
      <c r="L39" s="45"/>
      <c r="M39" s="45"/>
      <c r="N39" s="45"/>
      <c r="O39" s="47"/>
      <c r="P39" s="17">
        <f t="shared" si="3"/>
        <v>2791</v>
      </c>
    </row>
    <row r="40" spans="1:16" x14ac:dyDescent="0.25">
      <c r="A40" s="128" t="s">
        <v>10</v>
      </c>
      <c r="B40" s="129"/>
      <c r="C40" s="130"/>
      <c r="D40" s="25">
        <v>3</v>
      </c>
      <c r="E40" s="8">
        <v>27</v>
      </c>
      <c r="F40" s="8">
        <v>6</v>
      </c>
      <c r="G40" s="24">
        <v>20</v>
      </c>
      <c r="H40" s="8">
        <v>27</v>
      </c>
      <c r="I40" s="9">
        <v>35</v>
      </c>
      <c r="J40" s="9">
        <v>27</v>
      </c>
      <c r="K40" s="9">
        <v>7</v>
      </c>
      <c r="L40" s="45"/>
      <c r="M40" s="45"/>
      <c r="N40" s="45"/>
      <c r="O40" s="47"/>
      <c r="P40" s="17">
        <f t="shared" si="3"/>
        <v>152</v>
      </c>
    </row>
    <row r="41" spans="1:16" x14ac:dyDescent="0.25">
      <c r="A41" s="128" t="s">
        <v>11</v>
      </c>
      <c r="B41" s="129"/>
      <c r="C41" s="130"/>
      <c r="D41" s="25">
        <v>17</v>
      </c>
      <c r="E41" s="8">
        <v>122</v>
      </c>
      <c r="F41" s="8">
        <v>104</v>
      </c>
      <c r="G41" s="24">
        <v>22</v>
      </c>
      <c r="H41" s="8">
        <v>17</v>
      </c>
      <c r="I41" s="9">
        <v>25</v>
      </c>
      <c r="J41" s="9">
        <v>116</v>
      </c>
      <c r="K41" s="9">
        <v>88</v>
      </c>
      <c r="L41" s="45"/>
      <c r="M41" s="45"/>
      <c r="N41" s="45"/>
      <c r="O41" s="47"/>
      <c r="P41" s="17">
        <f t="shared" si="3"/>
        <v>511</v>
      </c>
    </row>
    <row r="42" spans="1:16" x14ac:dyDescent="0.25">
      <c r="A42" s="122" t="s">
        <v>12</v>
      </c>
      <c r="B42" s="123"/>
      <c r="C42" s="124"/>
      <c r="D42" s="10">
        <f>SUM(D36:D41)</f>
        <v>603</v>
      </c>
      <c r="E42" s="10">
        <f t="shared" ref="E42:O42" si="4">SUM(E36:E41)</f>
        <v>828</v>
      </c>
      <c r="F42" s="10">
        <f t="shared" si="4"/>
        <v>745</v>
      </c>
      <c r="G42" s="10">
        <f t="shared" si="4"/>
        <v>309</v>
      </c>
      <c r="H42" s="10">
        <f t="shared" si="4"/>
        <v>689</v>
      </c>
      <c r="I42" s="10">
        <f>SUM(I36:I41)</f>
        <v>950</v>
      </c>
      <c r="J42" s="10">
        <f t="shared" si="4"/>
        <v>1092</v>
      </c>
      <c r="K42" s="10">
        <f t="shared" si="4"/>
        <v>988</v>
      </c>
      <c r="L42" s="48">
        <f t="shared" si="4"/>
        <v>0</v>
      </c>
      <c r="M42" s="48">
        <f t="shared" si="4"/>
        <v>0</v>
      </c>
      <c r="N42" s="48">
        <f t="shared" si="4"/>
        <v>0</v>
      </c>
      <c r="O42" s="49">
        <f t="shared" si="4"/>
        <v>0</v>
      </c>
      <c r="P42" s="5">
        <f>SUM(D42:O42)</f>
        <v>6204</v>
      </c>
    </row>
    <row r="43" spans="1:16" x14ac:dyDescent="0.25">
      <c r="A43" s="122" t="s">
        <v>13</v>
      </c>
      <c r="B43" s="123"/>
      <c r="C43" s="124"/>
      <c r="D43" s="10">
        <v>375</v>
      </c>
      <c r="E43" s="10">
        <v>375</v>
      </c>
      <c r="F43" s="10">
        <v>375</v>
      </c>
      <c r="G43" s="10">
        <v>375</v>
      </c>
      <c r="H43" s="10">
        <v>375</v>
      </c>
      <c r="I43" s="10">
        <v>375</v>
      </c>
      <c r="J43" s="10">
        <v>375</v>
      </c>
      <c r="K43" s="10">
        <v>375</v>
      </c>
      <c r="L43" s="48">
        <v>375</v>
      </c>
      <c r="M43" s="48">
        <v>375</v>
      </c>
      <c r="N43" s="48">
        <v>375</v>
      </c>
      <c r="O43" s="48">
        <v>375</v>
      </c>
      <c r="P43" s="5">
        <f>SUM(D43:O43)</f>
        <v>4500</v>
      </c>
    </row>
    <row r="44" spans="1:16" x14ac:dyDescent="0.25">
      <c r="A44" s="122" t="s">
        <v>5</v>
      </c>
      <c r="B44" s="123"/>
      <c r="C44" s="124"/>
      <c r="D44" s="12">
        <f>D42/D43</f>
        <v>1.6080000000000001</v>
      </c>
      <c r="E44" s="12">
        <f>E42/E43</f>
        <v>2.2080000000000002</v>
      </c>
      <c r="F44" s="12">
        <f t="shared" ref="F44:N44" si="5">F42/F43</f>
        <v>1.9866666666666666</v>
      </c>
      <c r="G44" s="12">
        <f t="shared" si="5"/>
        <v>0.82399999999999995</v>
      </c>
      <c r="H44" s="12">
        <f t="shared" si="5"/>
        <v>1.8373333333333333</v>
      </c>
      <c r="I44" s="12">
        <f t="shared" si="5"/>
        <v>2.5333333333333332</v>
      </c>
      <c r="J44" s="12">
        <f t="shared" si="5"/>
        <v>2.9119999999999999</v>
      </c>
      <c r="K44" s="12">
        <f t="shared" si="5"/>
        <v>2.6346666666666665</v>
      </c>
      <c r="L44" s="50">
        <f t="shared" si="5"/>
        <v>0</v>
      </c>
      <c r="M44" s="50">
        <f t="shared" si="5"/>
        <v>0</v>
      </c>
      <c r="N44" s="50">
        <f t="shared" si="5"/>
        <v>0</v>
      </c>
      <c r="O44" s="50">
        <f>O42/O43</f>
        <v>0</v>
      </c>
      <c r="P44" s="18">
        <f>AVERAGE(D44:O44)</f>
        <v>1.3786666666666667</v>
      </c>
    </row>
    <row r="46" spans="1:16" s="40" customFormat="1" ht="15.75" thickBot="1" x14ac:dyDescent="0.3">
      <c r="B46" s="117"/>
      <c r="C46" s="92"/>
    </row>
    <row r="47" spans="1:16" s="40" customFormat="1" ht="15.75" thickBot="1" x14ac:dyDescent="0.3">
      <c r="A47" s="206" t="s">
        <v>56</v>
      </c>
      <c r="B47" s="207"/>
      <c r="C47" s="208"/>
      <c r="D47" s="7">
        <v>43831</v>
      </c>
      <c r="E47" s="7">
        <v>43862</v>
      </c>
      <c r="F47" s="7">
        <v>43891</v>
      </c>
      <c r="G47" s="7">
        <v>43922</v>
      </c>
      <c r="H47" s="7">
        <v>43952</v>
      </c>
      <c r="I47" s="7">
        <v>43983</v>
      </c>
      <c r="J47" s="7">
        <v>44013</v>
      </c>
      <c r="K47" s="7">
        <v>44044</v>
      </c>
      <c r="L47" s="53">
        <v>44075</v>
      </c>
      <c r="M47" s="53">
        <v>44105</v>
      </c>
      <c r="N47" s="53">
        <v>44136</v>
      </c>
      <c r="O47" s="53">
        <v>44166</v>
      </c>
      <c r="P47" s="54" t="s">
        <v>12</v>
      </c>
    </row>
    <row r="48" spans="1:16" s="40" customFormat="1" x14ac:dyDescent="0.25">
      <c r="A48" s="209" t="s">
        <v>57</v>
      </c>
      <c r="B48" s="212" t="s">
        <v>58</v>
      </c>
      <c r="C48" s="65" t="s">
        <v>59</v>
      </c>
      <c r="D48" s="55"/>
      <c r="E48" s="56"/>
      <c r="F48" s="56"/>
      <c r="G48" s="56"/>
      <c r="H48" s="56"/>
      <c r="I48" s="56"/>
      <c r="J48" s="56"/>
      <c r="K48" s="56"/>
      <c r="L48" s="57">
        <v>23</v>
      </c>
      <c r="M48" s="58"/>
      <c r="N48" s="58"/>
      <c r="O48" s="58"/>
      <c r="P48" s="59">
        <f>SUM(D48:O48)</f>
        <v>23</v>
      </c>
    </row>
    <row r="49" spans="1:16" s="40" customFormat="1" ht="15.75" thickBot="1" x14ac:dyDescent="0.3">
      <c r="A49" s="210"/>
      <c r="B49" s="213"/>
      <c r="C49" s="93" t="s">
        <v>60</v>
      </c>
      <c r="D49" s="60"/>
      <c r="E49" s="61"/>
      <c r="F49" s="61"/>
      <c r="G49" s="61"/>
      <c r="H49" s="61"/>
      <c r="I49" s="61"/>
      <c r="J49" s="61"/>
      <c r="K49" s="61"/>
      <c r="L49" s="62">
        <v>61</v>
      </c>
      <c r="M49" s="63"/>
      <c r="N49" s="63"/>
      <c r="O49" s="63"/>
      <c r="P49" s="64">
        <f t="shared" ref="P49:P53" si="6">SUM(D49:O49)</f>
        <v>61</v>
      </c>
    </row>
    <row r="50" spans="1:16" s="40" customFormat="1" ht="45" x14ac:dyDescent="0.25">
      <c r="A50" s="210"/>
      <c r="B50" s="212" t="s">
        <v>61</v>
      </c>
      <c r="C50" s="65" t="s">
        <v>62</v>
      </c>
      <c r="D50" s="55"/>
      <c r="E50" s="56"/>
      <c r="F50" s="56"/>
      <c r="G50" s="56"/>
      <c r="H50" s="56"/>
      <c r="I50" s="56"/>
      <c r="J50" s="56"/>
      <c r="K50" s="56"/>
      <c r="L50" s="57">
        <v>67</v>
      </c>
      <c r="M50" s="58"/>
      <c r="N50" s="58"/>
      <c r="O50" s="58"/>
      <c r="P50" s="59">
        <f t="shared" si="6"/>
        <v>67</v>
      </c>
    </row>
    <row r="51" spans="1:16" s="40" customFormat="1" ht="15.75" thickBot="1" x14ac:dyDescent="0.3">
      <c r="A51" s="210"/>
      <c r="B51" s="214"/>
      <c r="C51" s="94" t="s">
        <v>60</v>
      </c>
      <c r="D51" s="60"/>
      <c r="E51" s="61"/>
      <c r="F51" s="61"/>
      <c r="G51" s="61"/>
      <c r="H51" s="61"/>
      <c r="I51" s="61"/>
      <c r="J51" s="61"/>
      <c r="K51" s="61"/>
      <c r="L51" s="62">
        <v>587</v>
      </c>
      <c r="M51" s="63"/>
      <c r="N51" s="63"/>
      <c r="O51" s="63"/>
      <c r="P51" s="64">
        <f t="shared" si="6"/>
        <v>587</v>
      </c>
    </row>
    <row r="52" spans="1:16" s="40" customFormat="1" ht="30.75" thickBot="1" x14ac:dyDescent="0.3">
      <c r="A52" s="210"/>
      <c r="B52" s="118" t="s">
        <v>63</v>
      </c>
      <c r="C52" s="94" t="s">
        <v>60</v>
      </c>
      <c r="D52" s="66"/>
      <c r="E52" s="67"/>
      <c r="F52" s="67"/>
      <c r="G52" s="67"/>
      <c r="H52" s="67"/>
      <c r="I52" s="67"/>
      <c r="J52" s="67"/>
      <c r="K52" s="67"/>
      <c r="L52" s="68">
        <v>0</v>
      </c>
      <c r="M52" s="69"/>
      <c r="N52" s="69"/>
      <c r="O52" s="69"/>
      <c r="P52" s="70">
        <f t="shared" si="6"/>
        <v>0</v>
      </c>
    </row>
    <row r="53" spans="1:16" s="40" customFormat="1" ht="30.75" thickBot="1" x14ac:dyDescent="0.3">
      <c r="A53" s="211"/>
      <c r="B53" s="91" t="s">
        <v>64</v>
      </c>
      <c r="C53" s="95" t="s">
        <v>60</v>
      </c>
      <c r="D53" s="66"/>
      <c r="E53" s="67"/>
      <c r="F53" s="67"/>
      <c r="G53" s="67"/>
      <c r="H53" s="67"/>
      <c r="I53" s="67"/>
      <c r="J53" s="67"/>
      <c r="K53" s="67"/>
      <c r="L53" s="68">
        <v>0</v>
      </c>
      <c r="M53" s="69"/>
      <c r="N53" s="69"/>
      <c r="O53" s="69"/>
      <c r="P53" s="70">
        <f t="shared" si="6"/>
        <v>0</v>
      </c>
    </row>
    <row r="54" spans="1:16" s="40" customFormat="1" ht="15.75" thickBot="1" x14ac:dyDescent="0.3">
      <c r="B54" s="117"/>
      <c r="C54" s="92"/>
    </row>
    <row r="55" spans="1:16" s="40" customFormat="1" ht="15.75" thickBot="1" x14ac:dyDescent="0.3">
      <c r="A55" s="215" t="s">
        <v>65</v>
      </c>
      <c r="B55" s="216"/>
      <c r="C55" s="217"/>
      <c r="D55" s="7">
        <v>43831</v>
      </c>
      <c r="E55" s="7">
        <v>43862</v>
      </c>
      <c r="F55" s="7">
        <v>43891</v>
      </c>
      <c r="G55" s="7">
        <v>43922</v>
      </c>
      <c r="H55" s="7">
        <v>43952</v>
      </c>
      <c r="I55" s="7">
        <v>43983</v>
      </c>
      <c r="J55" s="7">
        <v>44013</v>
      </c>
      <c r="K55" s="7">
        <v>44044</v>
      </c>
      <c r="L55" s="71">
        <v>44075</v>
      </c>
      <c r="M55" s="71">
        <v>44105</v>
      </c>
      <c r="N55" s="71">
        <v>44136</v>
      </c>
      <c r="O55" s="71">
        <v>44166</v>
      </c>
      <c r="P55" s="72" t="s">
        <v>12</v>
      </c>
    </row>
    <row r="56" spans="1:16" s="40" customFormat="1" x14ac:dyDescent="0.25">
      <c r="A56" s="223" t="s">
        <v>66</v>
      </c>
      <c r="B56" s="198" t="s">
        <v>67</v>
      </c>
      <c r="C56" s="96" t="s">
        <v>68</v>
      </c>
      <c r="D56" s="73"/>
      <c r="E56" s="74"/>
      <c r="F56" s="74"/>
      <c r="G56" s="74"/>
      <c r="H56" s="74"/>
      <c r="I56" s="74"/>
      <c r="J56" s="74"/>
      <c r="K56" s="74"/>
      <c r="L56" s="75">
        <v>37</v>
      </c>
      <c r="M56" s="76"/>
      <c r="N56" s="76"/>
      <c r="O56" s="76"/>
      <c r="P56" s="77">
        <f>SUM(D56:O56)</f>
        <v>37</v>
      </c>
    </row>
    <row r="57" spans="1:16" s="40" customFormat="1" x14ac:dyDescent="0.25">
      <c r="A57" s="224"/>
      <c r="B57" s="226"/>
      <c r="C57" s="97" t="s">
        <v>69</v>
      </c>
      <c r="D57" s="73"/>
      <c r="E57" s="74"/>
      <c r="F57" s="74"/>
      <c r="G57" s="74"/>
      <c r="H57" s="74"/>
      <c r="I57" s="74"/>
      <c r="J57" s="74"/>
      <c r="K57" s="74"/>
      <c r="L57" s="75">
        <v>2</v>
      </c>
      <c r="M57" s="76"/>
      <c r="N57" s="76"/>
      <c r="O57" s="76"/>
      <c r="P57" s="77"/>
    </row>
    <row r="58" spans="1:16" s="40" customFormat="1" ht="15.75" thickBot="1" x14ac:dyDescent="0.3">
      <c r="A58" s="224"/>
      <c r="B58" s="199"/>
      <c r="C58" s="98" t="s">
        <v>70</v>
      </c>
      <c r="D58" s="60"/>
      <c r="E58" s="61"/>
      <c r="F58" s="61"/>
      <c r="G58" s="61"/>
      <c r="H58" s="61"/>
      <c r="I58" s="61"/>
      <c r="J58" s="61"/>
      <c r="K58" s="61"/>
      <c r="L58" s="62">
        <v>135</v>
      </c>
      <c r="M58" s="63"/>
      <c r="N58" s="63"/>
      <c r="O58" s="63"/>
      <c r="P58" s="64"/>
    </row>
    <row r="59" spans="1:16" s="40" customFormat="1" ht="30" x14ac:dyDescent="0.25">
      <c r="A59" s="224"/>
      <c r="B59" s="198" t="s">
        <v>71</v>
      </c>
      <c r="C59" s="99" t="s">
        <v>72</v>
      </c>
      <c r="D59" s="55"/>
      <c r="E59" s="56"/>
      <c r="F59" s="56"/>
      <c r="G59" s="56"/>
      <c r="H59" s="56"/>
      <c r="I59" s="56"/>
      <c r="J59" s="56"/>
      <c r="K59" s="56"/>
      <c r="L59" s="57">
        <v>8</v>
      </c>
      <c r="M59" s="58"/>
      <c r="N59" s="58"/>
      <c r="O59" s="58"/>
      <c r="P59" s="59"/>
    </row>
    <row r="60" spans="1:16" s="40" customFormat="1" ht="30" x14ac:dyDescent="0.25">
      <c r="A60" s="224"/>
      <c r="B60" s="226"/>
      <c r="C60" s="100" t="s">
        <v>73</v>
      </c>
      <c r="D60" s="73"/>
      <c r="E60" s="74"/>
      <c r="F60" s="74"/>
      <c r="G60" s="74"/>
      <c r="H60" s="74"/>
      <c r="I60" s="74"/>
      <c r="J60" s="74"/>
      <c r="K60" s="74"/>
      <c r="L60" s="75">
        <v>20</v>
      </c>
      <c r="M60" s="76"/>
      <c r="N60" s="76"/>
      <c r="O60" s="76"/>
      <c r="P60" s="77"/>
    </row>
    <row r="61" spans="1:16" s="40" customFormat="1" ht="15.75" thickBot="1" x14ac:dyDescent="0.3">
      <c r="A61" s="224"/>
      <c r="B61" s="199"/>
      <c r="C61" s="101" t="s">
        <v>74</v>
      </c>
      <c r="D61" s="60"/>
      <c r="E61" s="61"/>
      <c r="F61" s="61"/>
      <c r="G61" s="61"/>
      <c r="H61" s="61"/>
      <c r="I61" s="61"/>
      <c r="J61" s="61"/>
      <c r="K61" s="61"/>
      <c r="L61" s="62"/>
      <c r="M61" s="63"/>
      <c r="N61" s="63"/>
      <c r="O61" s="63"/>
      <c r="P61" s="64"/>
    </row>
    <row r="62" spans="1:16" s="40" customFormat="1" x14ac:dyDescent="0.25">
      <c r="A62" s="224"/>
      <c r="B62" s="198" t="s">
        <v>75</v>
      </c>
      <c r="C62" s="96" t="s">
        <v>68</v>
      </c>
      <c r="D62" s="55"/>
      <c r="E62" s="56"/>
      <c r="F62" s="56"/>
      <c r="G62" s="56"/>
      <c r="H62" s="56"/>
      <c r="I62" s="56"/>
      <c r="J62" s="56"/>
      <c r="K62" s="56"/>
      <c r="L62" s="57">
        <v>53</v>
      </c>
      <c r="M62" s="58"/>
      <c r="N62" s="58"/>
      <c r="O62" s="58"/>
      <c r="P62" s="59"/>
    </row>
    <row r="63" spans="1:16" s="40" customFormat="1" ht="15.75" thickBot="1" x14ac:dyDescent="0.3">
      <c r="A63" s="224"/>
      <c r="B63" s="199"/>
      <c r="C63" s="102" t="s">
        <v>70</v>
      </c>
      <c r="D63" s="60"/>
      <c r="E63" s="61"/>
      <c r="F63" s="61"/>
      <c r="G63" s="61"/>
      <c r="H63" s="61"/>
      <c r="I63" s="61"/>
      <c r="J63" s="61"/>
      <c r="K63" s="61"/>
      <c r="L63" s="62">
        <v>131</v>
      </c>
      <c r="M63" s="63"/>
      <c r="N63" s="63"/>
      <c r="O63" s="63"/>
      <c r="P63" s="64"/>
    </row>
    <row r="64" spans="1:16" s="40" customFormat="1" ht="15.75" thickBot="1" x14ac:dyDescent="0.3">
      <c r="A64" s="224"/>
      <c r="B64" s="119" t="s">
        <v>76</v>
      </c>
      <c r="C64" s="98" t="s">
        <v>70</v>
      </c>
      <c r="D64" s="66"/>
      <c r="E64" s="67"/>
      <c r="F64" s="67"/>
      <c r="G64" s="67"/>
      <c r="H64" s="67"/>
      <c r="I64" s="67"/>
      <c r="J64" s="67"/>
      <c r="K64" s="67"/>
      <c r="L64" s="68">
        <v>70</v>
      </c>
      <c r="M64" s="69"/>
      <c r="N64" s="69"/>
      <c r="O64" s="69"/>
      <c r="P64" s="70"/>
    </row>
    <row r="65" spans="1:16" s="40" customFormat="1" ht="30.75" thickBot="1" x14ac:dyDescent="0.3">
      <c r="A65" s="225"/>
      <c r="B65" s="91" t="s">
        <v>64</v>
      </c>
      <c r="C65" s="103" t="s">
        <v>70</v>
      </c>
      <c r="D65" s="66"/>
      <c r="E65" s="67"/>
      <c r="F65" s="67"/>
      <c r="G65" s="67"/>
      <c r="H65" s="67"/>
      <c r="I65" s="67"/>
      <c r="J65" s="67"/>
      <c r="K65" s="67"/>
      <c r="L65" s="68">
        <v>69</v>
      </c>
      <c r="M65" s="69"/>
      <c r="N65" s="69"/>
      <c r="O65" s="69"/>
      <c r="P65" s="70"/>
    </row>
    <row r="66" spans="1:16" s="40" customFormat="1" ht="15.75" thickBot="1" x14ac:dyDescent="0.3">
      <c r="B66" s="117"/>
      <c r="C66" s="92"/>
    </row>
    <row r="67" spans="1:16" s="41" customFormat="1" ht="28.5" customHeight="1" thickBot="1" x14ac:dyDescent="0.25">
      <c r="A67" s="200" t="s">
        <v>21</v>
      </c>
      <c r="B67" s="201"/>
      <c r="C67" s="201"/>
      <c r="D67" s="201" t="s">
        <v>13</v>
      </c>
      <c r="E67" s="204"/>
      <c r="F67" s="183" t="s">
        <v>29</v>
      </c>
      <c r="G67" s="184"/>
      <c r="H67" s="183" t="s">
        <v>30</v>
      </c>
      <c r="I67" s="184"/>
      <c r="J67" s="183" t="s">
        <v>31</v>
      </c>
      <c r="K67" s="184"/>
      <c r="L67" s="183" t="s">
        <v>44</v>
      </c>
      <c r="M67" s="185"/>
      <c r="N67" s="145" t="s">
        <v>77</v>
      </c>
      <c r="O67" s="186"/>
      <c r="P67" s="187" t="s">
        <v>12</v>
      </c>
    </row>
    <row r="68" spans="1:16" s="41" customFormat="1" ht="15.75" customHeight="1" thickBot="1" x14ac:dyDescent="0.25">
      <c r="A68" s="202"/>
      <c r="B68" s="203"/>
      <c r="C68" s="203"/>
      <c r="D68" s="203"/>
      <c r="E68" s="205"/>
      <c r="F68" s="26" t="s">
        <v>22</v>
      </c>
      <c r="G68" s="27" t="s">
        <v>23</v>
      </c>
      <c r="H68" s="26" t="s">
        <v>22</v>
      </c>
      <c r="I68" s="27" t="s">
        <v>23</v>
      </c>
      <c r="J68" s="26" t="s">
        <v>22</v>
      </c>
      <c r="K68" s="27" t="s">
        <v>23</v>
      </c>
      <c r="L68" s="26" t="s">
        <v>22</v>
      </c>
      <c r="M68" s="78" t="s">
        <v>23</v>
      </c>
      <c r="N68" s="35" t="s">
        <v>22</v>
      </c>
      <c r="O68" s="79" t="s">
        <v>78</v>
      </c>
      <c r="P68" s="188"/>
    </row>
    <row r="69" spans="1:16" s="41" customFormat="1" ht="15" customHeight="1" x14ac:dyDescent="0.2">
      <c r="A69" s="178" t="s">
        <v>24</v>
      </c>
      <c r="B69" s="154"/>
      <c r="C69" s="104" t="s">
        <v>25</v>
      </c>
      <c r="D69" s="189">
        <v>50</v>
      </c>
      <c r="E69" s="190"/>
      <c r="F69" s="80">
        <v>6</v>
      </c>
      <c r="G69" s="29">
        <v>1</v>
      </c>
      <c r="H69" s="29">
        <v>22</v>
      </c>
      <c r="I69" s="29">
        <v>0</v>
      </c>
      <c r="J69" s="29">
        <v>6</v>
      </c>
      <c r="K69" s="29">
        <v>0</v>
      </c>
      <c r="L69" s="29">
        <v>7</v>
      </c>
      <c r="M69" s="30">
        <v>0</v>
      </c>
      <c r="N69" s="166">
        <v>70</v>
      </c>
      <c r="O69" s="166">
        <v>50</v>
      </c>
      <c r="P69" s="194">
        <f>145+70</f>
        <v>215</v>
      </c>
    </row>
    <row r="70" spans="1:16" s="41" customFormat="1" ht="11.25" customHeight="1" x14ac:dyDescent="0.2">
      <c r="A70" s="182"/>
      <c r="B70" s="156"/>
      <c r="C70" s="105" t="s">
        <v>26</v>
      </c>
      <c r="D70" s="191"/>
      <c r="E70" s="192"/>
      <c r="F70" s="81">
        <v>3</v>
      </c>
      <c r="G70" s="31">
        <v>0</v>
      </c>
      <c r="H70" s="31">
        <v>1</v>
      </c>
      <c r="I70" s="31">
        <v>0</v>
      </c>
      <c r="J70" s="31">
        <v>0</v>
      </c>
      <c r="K70" s="31">
        <v>0</v>
      </c>
      <c r="L70" s="31">
        <v>19</v>
      </c>
      <c r="M70" s="82">
        <v>12</v>
      </c>
      <c r="N70" s="193"/>
      <c r="O70" s="193"/>
      <c r="P70" s="195"/>
    </row>
    <row r="71" spans="1:16" s="41" customFormat="1" ht="12" customHeight="1" thickBot="1" x14ac:dyDescent="0.25">
      <c r="A71" s="182"/>
      <c r="B71" s="156"/>
      <c r="C71" s="106" t="s">
        <v>27</v>
      </c>
      <c r="D71" s="191"/>
      <c r="E71" s="192"/>
      <c r="F71" s="83">
        <v>1</v>
      </c>
      <c r="G71" s="32">
        <v>0</v>
      </c>
      <c r="H71" s="32">
        <v>5</v>
      </c>
      <c r="I71" s="32">
        <v>0</v>
      </c>
      <c r="J71" s="32">
        <v>15</v>
      </c>
      <c r="K71" s="32">
        <v>0</v>
      </c>
      <c r="L71" s="32">
        <v>47</v>
      </c>
      <c r="M71" s="84">
        <v>0</v>
      </c>
      <c r="N71" s="167"/>
      <c r="O71" s="167"/>
      <c r="P71" s="171"/>
    </row>
    <row r="72" spans="1:16" s="41" customFormat="1" ht="15.75" customHeight="1" thickBot="1" x14ac:dyDescent="0.25">
      <c r="A72" s="180"/>
      <c r="B72" s="158"/>
      <c r="C72" s="107" t="s">
        <v>28</v>
      </c>
      <c r="D72" s="196">
        <v>50</v>
      </c>
      <c r="E72" s="197"/>
      <c r="F72" s="85">
        <f>SUM(F69:F71)</f>
        <v>10</v>
      </c>
      <c r="G72" s="33">
        <f>SUM(G69:G71)</f>
        <v>1</v>
      </c>
      <c r="H72" s="33">
        <v>28</v>
      </c>
      <c r="I72" s="33">
        <v>0</v>
      </c>
      <c r="J72" s="33">
        <v>21</v>
      </c>
      <c r="K72" s="33">
        <v>0</v>
      </c>
      <c r="L72" s="33">
        <v>73</v>
      </c>
      <c r="M72" s="33">
        <v>12</v>
      </c>
      <c r="N72" s="34">
        <v>73</v>
      </c>
      <c r="O72" s="34">
        <v>12</v>
      </c>
      <c r="P72" s="86">
        <f>SUM(P69:P71)</f>
        <v>215</v>
      </c>
    </row>
    <row r="73" spans="1:16" s="40" customFormat="1" ht="15.75" thickBot="1" x14ac:dyDescent="0.3">
      <c r="B73" s="117"/>
      <c r="C73" s="92"/>
    </row>
    <row r="74" spans="1:16" s="40" customFormat="1" ht="15.75" customHeight="1" thickBot="1" x14ac:dyDescent="0.3">
      <c r="A74" s="178" t="s">
        <v>45</v>
      </c>
      <c r="B74" s="154"/>
      <c r="C74" s="108" t="s">
        <v>46</v>
      </c>
      <c r="D74" s="143" t="s">
        <v>47</v>
      </c>
      <c r="E74" s="163"/>
      <c r="F74" s="161" t="s">
        <v>29</v>
      </c>
      <c r="G74" s="162"/>
      <c r="H74" s="144" t="s">
        <v>30</v>
      </c>
      <c r="I74" s="144"/>
      <c r="J74" s="143" t="s">
        <v>31</v>
      </c>
      <c r="K74" s="163"/>
      <c r="L74" s="144" t="s">
        <v>44</v>
      </c>
      <c r="M74" s="163"/>
      <c r="N74" s="145" t="s">
        <v>77</v>
      </c>
      <c r="O74" s="146"/>
      <c r="P74" s="28" t="s">
        <v>12</v>
      </c>
    </row>
    <row r="75" spans="1:16" s="40" customFormat="1" x14ac:dyDescent="0.25">
      <c r="A75" s="182"/>
      <c r="B75" s="156"/>
      <c r="C75" s="109" t="s">
        <v>48</v>
      </c>
      <c r="D75" s="173">
        <v>15</v>
      </c>
      <c r="E75" s="174"/>
      <c r="F75" s="175" t="s">
        <v>50</v>
      </c>
      <c r="G75" s="176"/>
      <c r="H75" s="177" t="s">
        <v>50</v>
      </c>
      <c r="I75" s="177"/>
      <c r="J75" s="175" t="s">
        <v>50</v>
      </c>
      <c r="K75" s="176"/>
      <c r="L75" s="178">
        <v>2</v>
      </c>
      <c r="M75" s="179"/>
      <c r="N75" s="178">
        <v>2</v>
      </c>
      <c r="O75" s="179"/>
      <c r="P75" s="166">
        <f>SUM(F75:O75)</f>
        <v>4</v>
      </c>
    </row>
    <row r="76" spans="1:16" s="40" customFormat="1" ht="15.75" thickBot="1" x14ac:dyDescent="0.3">
      <c r="A76" s="180"/>
      <c r="B76" s="158"/>
      <c r="C76" s="110" t="s">
        <v>49</v>
      </c>
      <c r="D76" s="168">
        <v>15</v>
      </c>
      <c r="E76" s="169"/>
      <c r="F76" s="170" t="s">
        <v>50</v>
      </c>
      <c r="G76" s="171"/>
      <c r="H76" s="172" t="s">
        <v>50</v>
      </c>
      <c r="I76" s="172"/>
      <c r="J76" s="170" t="s">
        <v>50</v>
      </c>
      <c r="K76" s="171"/>
      <c r="L76" s="180"/>
      <c r="M76" s="181"/>
      <c r="N76" s="180"/>
      <c r="O76" s="181"/>
      <c r="P76" s="167"/>
    </row>
    <row r="77" spans="1:16" s="40" customFormat="1" ht="15.75" thickBot="1" x14ac:dyDescent="0.3">
      <c r="A77" s="41"/>
      <c r="B77" s="120"/>
      <c r="C77" s="11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1:16" s="40" customFormat="1" ht="15.75" thickBot="1" x14ac:dyDescent="0.3">
      <c r="A78" s="153" t="s">
        <v>55</v>
      </c>
      <c r="B78" s="154"/>
      <c r="C78" s="112" t="s">
        <v>51</v>
      </c>
      <c r="D78" s="159" t="s">
        <v>13</v>
      </c>
      <c r="E78" s="160"/>
      <c r="F78" s="161" t="s">
        <v>29</v>
      </c>
      <c r="G78" s="162"/>
      <c r="H78" s="144" t="s">
        <v>30</v>
      </c>
      <c r="I78" s="163"/>
      <c r="J78" s="143" t="s">
        <v>31</v>
      </c>
      <c r="K78" s="163"/>
      <c r="L78" s="143" t="s">
        <v>44</v>
      </c>
      <c r="M78" s="144"/>
      <c r="N78" s="145" t="s">
        <v>77</v>
      </c>
      <c r="O78" s="146"/>
      <c r="P78" s="28" t="s">
        <v>12</v>
      </c>
    </row>
    <row r="79" spans="1:16" s="40" customFormat="1" ht="23.25" x14ac:dyDescent="0.25">
      <c r="A79" s="155"/>
      <c r="B79" s="156"/>
      <c r="C79" s="113" t="s">
        <v>52</v>
      </c>
      <c r="D79" s="147">
        <v>12</v>
      </c>
      <c r="E79" s="148"/>
      <c r="F79" s="149" t="s">
        <v>50</v>
      </c>
      <c r="G79" s="150"/>
      <c r="H79" s="151" t="s">
        <v>50</v>
      </c>
      <c r="I79" s="152"/>
      <c r="J79" s="149" t="s">
        <v>50</v>
      </c>
      <c r="K79" s="150"/>
      <c r="L79" s="151">
        <v>5</v>
      </c>
      <c r="M79" s="152"/>
      <c r="N79" s="149">
        <v>8</v>
      </c>
      <c r="O79" s="150"/>
      <c r="P79" s="87">
        <f>L79+N79</f>
        <v>13</v>
      </c>
    </row>
    <row r="80" spans="1:16" s="40" customFormat="1" x14ac:dyDescent="0.25">
      <c r="A80" s="155"/>
      <c r="B80" s="156"/>
      <c r="C80" s="114" t="s">
        <v>53</v>
      </c>
      <c r="D80" s="164">
        <v>36</v>
      </c>
      <c r="E80" s="165"/>
      <c r="F80" s="135" t="s">
        <v>50</v>
      </c>
      <c r="G80" s="136"/>
      <c r="H80" s="133" t="s">
        <v>50</v>
      </c>
      <c r="I80" s="134"/>
      <c r="J80" s="135" t="s">
        <v>50</v>
      </c>
      <c r="K80" s="136"/>
      <c r="L80" s="133">
        <v>3</v>
      </c>
      <c r="M80" s="134"/>
      <c r="N80" s="135">
        <v>20</v>
      </c>
      <c r="O80" s="136"/>
      <c r="P80" s="88">
        <f>L80+N80</f>
        <v>23</v>
      </c>
    </row>
    <row r="81" spans="1:16" s="40" customFormat="1" ht="24" thickBot="1" x14ac:dyDescent="0.3">
      <c r="A81" s="157"/>
      <c r="B81" s="158"/>
      <c r="C81" s="115" t="s">
        <v>54</v>
      </c>
      <c r="D81" s="137">
        <v>10</v>
      </c>
      <c r="E81" s="138"/>
      <c r="F81" s="139" t="s">
        <v>50</v>
      </c>
      <c r="G81" s="140"/>
      <c r="H81" s="141" t="s">
        <v>50</v>
      </c>
      <c r="I81" s="142"/>
      <c r="J81" s="139" t="s">
        <v>50</v>
      </c>
      <c r="K81" s="140"/>
      <c r="L81" s="141">
        <v>0</v>
      </c>
      <c r="M81" s="142"/>
      <c r="N81" s="139">
        <v>0</v>
      </c>
      <c r="O81" s="140"/>
      <c r="P81" s="89">
        <v>0</v>
      </c>
    </row>
    <row r="82" spans="1:16" s="40" customFormat="1" x14ac:dyDescent="0.25">
      <c r="A82" s="90" t="s">
        <v>79</v>
      </c>
      <c r="B82" s="121"/>
      <c r="C82" s="116"/>
      <c r="D82" s="90"/>
    </row>
    <row r="84" spans="1:16" x14ac:dyDescent="0.25">
      <c r="A84" s="40" t="s">
        <v>18</v>
      </c>
    </row>
  </sheetData>
  <mergeCells count="103">
    <mergeCell ref="A2:P2"/>
    <mergeCell ref="A3:P3"/>
    <mergeCell ref="A34:O34"/>
    <mergeCell ref="A16:A17"/>
    <mergeCell ref="A5:P5"/>
    <mergeCell ref="A7:P7"/>
    <mergeCell ref="A9:A10"/>
    <mergeCell ref="A14:P14"/>
    <mergeCell ref="A23:O23"/>
    <mergeCell ref="B62:B63"/>
    <mergeCell ref="A67:C68"/>
    <mergeCell ref="D67:E68"/>
    <mergeCell ref="F67:G67"/>
    <mergeCell ref="H67:I67"/>
    <mergeCell ref="A47:C47"/>
    <mergeCell ref="A48:A53"/>
    <mergeCell ref="B48:B49"/>
    <mergeCell ref="B50:B51"/>
    <mergeCell ref="A55:C55"/>
    <mergeCell ref="A56:A65"/>
    <mergeCell ref="B56:B58"/>
    <mergeCell ref="B59:B61"/>
    <mergeCell ref="J67:K67"/>
    <mergeCell ref="L67:M67"/>
    <mergeCell ref="N67:O67"/>
    <mergeCell ref="P67:P68"/>
    <mergeCell ref="A69:B72"/>
    <mergeCell ref="D69:E71"/>
    <mergeCell ref="N69:N71"/>
    <mergeCell ref="O69:O71"/>
    <mergeCell ref="P69:P71"/>
    <mergeCell ref="D72:E72"/>
    <mergeCell ref="L74:M74"/>
    <mergeCell ref="N74:O74"/>
    <mergeCell ref="D75:E75"/>
    <mergeCell ref="F75:G75"/>
    <mergeCell ref="H75:I75"/>
    <mergeCell ref="J75:K75"/>
    <mergeCell ref="L75:M76"/>
    <mergeCell ref="N75:O76"/>
    <mergeCell ref="A74:B76"/>
    <mergeCell ref="D74:E74"/>
    <mergeCell ref="F74:G74"/>
    <mergeCell ref="H74:I74"/>
    <mergeCell ref="J74:K74"/>
    <mergeCell ref="H78:I78"/>
    <mergeCell ref="J78:K78"/>
    <mergeCell ref="D80:E80"/>
    <mergeCell ref="F80:G80"/>
    <mergeCell ref="H80:I80"/>
    <mergeCell ref="J80:K80"/>
    <mergeCell ref="P75:P76"/>
    <mergeCell ref="D76:E76"/>
    <mergeCell ref="F76:G76"/>
    <mergeCell ref="H76:I76"/>
    <mergeCell ref="J76:K76"/>
    <mergeCell ref="A8:C8"/>
    <mergeCell ref="B9:C9"/>
    <mergeCell ref="B10:C10"/>
    <mergeCell ref="B16:C16"/>
    <mergeCell ref="B17:C17"/>
    <mergeCell ref="L80:M80"/>
    <mergeCell ref="N80:O80"/>
    <mergeCell ref="D81:E81"/>
    <mergeCell ref="F81:G81"/>
    <mergeCell ref="H81:I81"/>
    <mergeCell ref="J81:K81"/>
    <mergeCell ref="L81:M81"/>
    <mergeCell ref="N81:O81"/>
    <mergeCell ref="L78:M78"/>
    <mergeCell ref="N78:O78"/>
    <mergeCell ref="D79:E79"/>
    <mergeCell ref="F79:G79"/>
    <mergeCell ref="H79:I79"/>
    <mergeCell ref="J79:K79"/>
    <mergeCell ref="L79:M79"/>
    <mergeCell ref="N79:O79"/>
    <mergeCell ref="A78:B81"/>
    <mergeCell ref="D78:E78"/>
    <mergeCell ref="F78:G78"/>
    <mergeCell ref="A25:C25"/>
    <mergeCell ref="A24:C24"/>
    <mergeCell ref="A26:C26"/>
    <mergeCell ref="A27:C27"/>
    <mergeCell ref="A28:C28"/>
    <mergeCell ref="A20:C20"/>
    <mergeCell ref="A18:C18"/>
    <mergeCell ref="A19:C19"/>
    <mergeCell ref="A11:C11"/>
    <mergeCell ref="A15:C15"/>
    <mergeCell ref="A43:C43"/>
    <mergeCell ref="A44:C44"/>
    <mergeCell ref="A35:C35"/>
    <mergeCell ref="A38:C38"/>
    <mergeCell ref="A39:C39"/>
    <mergeCell ref="A40:C40"/>
    <mergeCell ref="A41:C41"/>
    <mergeCell ref="A42:C42"/>
    <mergeCell ref="A29:C29"/>
    <mergeCell ref="A30:C30"/>
    <mergeCell ref="A31:C31"/>
    <mergeCell ref="A36:C36"/>
    <mergeCell ref="A37:C37"/>
  </mergeCells>
  <pageMargins left="0.511811024" right="0.511811024" top="0.78740157499999996" bottom="0.78740157499999996" header="0.31496062000000002" footer="0.31496062000000002"/>
  <pageSetup paperSize="9" scale="37" orientation="portrait" r:id="rId1"/>
  <ignoredErrors>
    <ignoredError sqref="P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02DCC-6BB8-4297-9266-9F91D8762E59}">
  <dimension ref="A1:M4"/>
  <sheetViews>
    <sheetView workbookViewId="0">
      <selection activeCell="O10" sqref="O10"/>
    </sheetView>
  </sheetViews>
  <sheetFormatPr defaultRowHeight="15" x14ac:dyDescent="0.25"/>
  <cols>
    <col min="1" max="1" width="26.85546875" bestFit="1" customWidth="1"/>
  </cols>
  <sheetData>
    <row r="1" spans="1:13" x14ac:dyDescent="0.25">
      <c r="A1" s="38"/>
      <c r="B1" s="7" t="s">
        <v>32</v>
      </c>
      <c r="C1" s="7" t="s">
        <v>33</v>
      </c>
      <c r="D1" s="7" t="s">
        <v>34</v>
      </c>
      <c r="E1" s="7" t="s">
        <v>35</v>
      </c>
      <c r="F1" s="7" t="s">
        <v>36</v>
      </c>
      <c r="G1" s="7" t="s">
        <v>37</v>
      </c>
      <c r="H1" s="7" t="s">
        <v>38</v>
      </c>
      <c r="I1" s="7" t="s">
        <v>39</v>
      </c>
      <c r="J1" s="7" t="s">
        <v>40</v>
      </c>
      <c r="K1" s="7" t="s">
        <v>41</v>
      </c>
      <c r="L1" s="7" t="s">
        <v>42</v>
      </c>
      <c r="M1" s="7" t="s">
        <v>43</v>
      </c>
    </row>
    <row r="2" spans="1:13" x14ac:dyDescent="0.25">
      <c r="A2" s="38" t="s">
        <v>13</v>
      </c>
      <c r="B2" s="1">
        <v>50</v>
      </c>
      <c r="C2" s="1">
        <v>50</v>
      </c>
      <c r="D2" s="1">
        <v>50</v>
      </c>
      <c r="E2" s="1">
        <v>50</v>
      </c>
      <c r="F2" s="1">
        <v>50</v>
      </c>
      <c r="G2" s="1">
        <v>50</v>
      </c>
      <c r="H2" s="1">
        <v>50</v>
      </c>
      <c r="I2" s="1">
        <v>50</v>
      </c>
      <c r="J2" s="1">
        <v>50</v>
      </c>
      <c r="K2" s="1">
        <v>50</v>
      </c>
      <c r="L2" s="1">
        <v>50</v>
      </c>
      <c r="M2" s="1">
        <v>50</v>
      </c>
    </row>
    <row r="3" spans="1:13" x14ac:dyDescent="0.25">
      <c r="A3" s="39">
        <v>2019</v>
      </c>
      <c r="B3" s="37">
        <v>231</v>
      </c>
      <c r="C3" s="37">
        <v>205</v>
      </c>
      <c r="D3" s="37">
        <v>119</v>
      </c>
      <c r="E3" s="37">
        <v>183</v>
      </c>
      <c r="F3" s="37">
        <v>161</v>
      </c>
      <c r="G3" s="9">
        <v>154</v>
      </c>
      <c r="H3" s="9">
        <v>150</v>
      </c>
      <c r="I3" s="9">
        <v>252</v>
      </c>
      <c r="J3" s="9">
        <v>171</v>
      </c>
      <c r="K3" s="9">
        <v>186</v>
      </c>
      <c r="L3" s="9">
        <v>179</v>
      </c>
      <c r="M3" s="16">
        <v>86</v>
      </c>
    </row>
    <row r="4" spans="1:13" x14ac:dyDescent="0.25">
      <c r="A4" s="39">
        <v>2020</v>
      </c>
      <c r="B4" s="37">
        <v>249</v>
      </c>
      <c r="C4" s="37">
        <v>166</v>
      </c>
      <c r="D4" s="37">
        <v>193</v>
      </c>
      <c r="E4" s="37">
        <v>25</v>
      </c>
      <c r="F4" s="37">
        <v>71</v>
      </c>
      <c r="G4" s="9">
        <v>95</v>
      </c>
      <c r="H4" s="9">
        <v>82</v>
      </c>
    </row>
  </sheetData>
  <phoneticPr fontId="16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2020</vt:lpstr>
      <vt:lpstr>Planilha1</vt:lpstr>
      <vt:lpstr>'2020'!Area_de_impressao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Kaneko</dc:creator>
  <cp:lastModifiedBy>Ana Lucia de Matos O Santos</cp:lastModifiedBy>
  <dcterms:created xsi:type="dcterms:W3CDTF">2018-05-09T18:04:47Z</dcterms:created>
  <dcterms:modified xsi:type="dcterms:W3CDTF">2020-10-13T12:25:14Z</dcterms:modified>
</cp:coreProperties>
</file>